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501" documentId="13_ncr:1_{601B7118-0C8A-4032-AA75-97CFED654232}" xr6:coauthVersionLast="47" xr6:coauthVersionMax="47" xr10:uidLastSave="{23137E3E-E625-448F-A99B-444B4EE82FEE}"/>
  <bookViews>
    <workbookView xWindow="-108" yWindow="-108" windowWidth="23256" windowHeight="13896" xr2:uid="{00000000-000D-0000-FFFF-FFFF00000000}"/>
  </bookViews>
  <sheets>
    <sheet name="Koondtabel" sheetId="11" r:id="rId1"/>
    <sheet name="Eelarvearuanne 12 kuud 2025" sheetId="5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1" l="1"/>
  <c r="C30" i="11"/>
  <c r="D20" i="11"/>
  <c r="E20" i="11" s="1"/>
  <c r="D16" i="11"/>
  <c r="D9" i="11"/>
  <c r="C20" i="11"/>
  <c r="C16" i="11"/>
  <c r="E23" i="11"/>
  <c r="E22" i="11"/>
  <c r="C27" i="11"/>
  <c r="D27" i="11"/>
  <c r="E29" i="11"/>
  <c r="E18" i="11"/>
  <c r="C9" i="11"/>
  <c r="C4" i="11"/>
  <c r="D4" i="11"/>
  <c r="E28" i="11"/>
  <c r="E25" i="11"/>
  <c r="E24" i="11"/>
  <c r="E21" i="11"/>
  <c r="E19" i="11"/>
  <c r="E17" i="11"/>
  <c r="E14" i="11"/>
  <c r="E13" i="11"/>
  <c r="E12" i="11"/>
  <c r="E11" i="11"/>
  <c r="E10" i="11"/>
  <c r="E8" i="11"/>
  <c r="E7" i="11"/>
  <c r="E6" i="11"/>
  <c r="E5" i="11"/>
  <c r="D15" i="11" l="1"/>
  <c r="E4" i="11"/>
  <c r="C15" i="11"/>
  <c r="C26" i="11" s="1"/>
  <c r="E27" i="11"/>
  <c r="E16" i="11"/>
  <c r="E9" i="11"/>
  <c r="D26" i="11" l="1"/>
</calcChain>
</file>

<file path=xl/sharedStrings.xml><?xml version="1.0" encoding="utf-8"?>
<sst xmlns="http://schemas.openxmlformats.org/spreadsheetml/2006/main" count="389" uniqueCount="188">
  <si>
    <t>EA osa</t>
  </si>
  <si>
    <t>Konto</t>
  </si>
  <si>
    <t>1 Põhitegevuse tulud</t>
  </si>
  <si>
    <t>30 Maksutulud</t>
  </si>
  <si>
    <t>32 Kaupade ja teenuste müük</t>
  </si>
  <si>
    <t>35 Saadud toetused</t>
  </si>
  <si>
    <t>38 Muud tulud</t>
  </si>
  <si>
    <t>55 Majandamiskulud</t>
  </si>
  <si>
    <t>50 Personalikulud</t>
  </si>
  <si>
    <t>41 Sotsiaaltoetused</t>
  </si>
  <si>
    <t>60 Muud tegevuskulud</t>
  </si>
  <si>
    <t>45 Muud toetused</t>
  </si>
  <si>
    <t>2 Põhitegevuse kulud</t>
  </si>
  <si>
    <t>4 Investeerimistegevuse kulud</t>
  </si>
  <si>
    <t>3 Investeerimistegevuse tulud</t>
  </si>
  <si>
    <t>5 Finantseerimistegevus</t>
  </si>
  <si>
    <t>LIKVIIDSETE VARADE MUUTUS (+/-)</t>
  </si>
  <si>
    <t>EELARVE TULEM</t>
  </si>
  <si>
    <t>PÕHITEGEVUSE TULEM</t>
  </si>
  <si>
    <t/>
  </si>
  <si>
    <t>Keila linna 2025. aasta eelarve täitmise koondaruanne</t>
  </si>
  <si>
    <t xml:space="preserve">Koondeelarve 2025
(põhieelarve + lisaeelarved) </t>
  </si>
  <si>
    <t xml:space="preserve"> Täitmine 2025
01.01.2025 - 31.12.2025</t>
  </si>
  <si>
    <t>Täitmise %
(norm. 100,0%)</t>
  </si>
  <si>
    <t>65 Finantstulud</t>
  </si>
  <si>
    <t>65 Finantskulud</t>
  </si>
  <si>
    <t>Antavad laenud (-)</t>
  </si>
  <si>
    <t>1531 Antavad laenud</t>
  </si>
  <si>
    <t>1501 Osaluste soetus</t>
  </si>
  <si>
    <t>4502 Põhivara soetuseks antav sihtfinantseerimine</t>
  </si>
  <si>
    <t>3502 Põhivara soetuseks saadav sihtfinantseerimine</t>
  </si>
  <si>
    <t>15 Põhivara soetus</t>
  </si>
  <si>
    <t>Kohustuste võtmine</t>
  </si>
  <si>
    <t>Kohustuste tasumine</t>
  </si>
  <si>
    <t>Nõuete ja kohustuste saldode muutus (tekkepõhise e/a korral) (+/-)</t>
  </si>
  <si>
    <t>Nõuete ja kohustuste saldode muutus (+/-)</t>
  </si>
  <si>
    <t>Kontroll: majandusliku sisu ja tegevusalade võrdlus</t>
  </si>
  <si>
    <t>Kontroll: likviidsed varad</t>
  </si>
  <si>
    <t>-</t>
  </si>
  <si>
    <t>Likviidsed varad</t>
  </si>
  <si>
    <t>sh sildfinantseering</t>
  </si>
  <si>
    <t>Võlakohustused</t>
  </si>
  <si>
    <t>Perioodi lõpu seisuga</t>
  </si>
  <si>
    <t>Aasta alguse seisuga</t>
  </si>
  <si>
    <t>Muud näitajad</t>
  </si>
  <si>
    <t>Põhitegevuse kulude ja investeerimistegevuse väljaminekute jaotus tegevusalade järgi kokku</t>
  </si>
  <si>
    <t>Sotsiaalne kaitse kokku</t>
  </si>
  <si>
    <t>Muu sotsiaalne kaitse, sh. sotsiaalse kaitse haldus</t>
  </si>
  <si>
    <t>Võlanõustamisteenus</t>
  </si>
  <si>
    <t>Muu sotsiaalsete riskirühmade kaitse</t>
  </si>
  <si>
    <t>Riiklik toimetulekutoetus</t>
  </si>
  <si>
    <t>Eluasemeteenused sotsiaalsetele riskirühmadele</t>
  </si>
  <si>
    <t>Lapse tugiisikuteenus</t>
  </si>
  <si>
    <t>Muu perekondade ja laste sotsiaalne kaitse</t>
  </si>
  <si>
    <t>Laste ja noorte sotsiaalhoolekande asutused</t>
  </si>
  <si>
    <t>Eakate koduteenus</t>
  </si>
  <si>
    <t>Muu eakate sotsiaalne kaitse</t>
  </si>
  <si>
    <t>Väljaspool kodu osutatav üldhooldusteenus</t>
  </si>
  <si>
    <t>Puudega inimese sotsiaaltransporditeenus</t>
  </si>
  <si>
    <t>Puudega lapse lapsehoiuteenus</t>
  </si>
  <si>
    <t>Puudega inimese isikliku abistaja teenus</t>
  </si>
  <si>
    <t>Puudega täisealise isiku hooldus</t>
  </si>
  <si>
    <t>Puudega inimese tugiisikuteenus</t>
  </si>
  <si>
    <t>Muu puuetega inimeste sotsiaalne kaitse</t>
  </si>
  <si>
    <t>Puudega inimese erihoolekandeteenus</t>
  </si>
  <si>
    <t>Haigete sotsiaalne kaitse</t>
  </si>
  <si>
    <t>Sotsiaalne kaitse</t>
  </si>
  <si>
    <t>Haridus kokku</t>
  </si>
  <si>
    <t>Muu haridus, sh. hariduse haldus</t>
  </si>
  <si>
    <t>Muud hariduse abiteenused</t>
  </si>
  <si>
    <t>Öömaja</t>
  </si>
  <si>
    <t>Koolitoit</t>
  </si>
  <si>
    <t>Noorte huviharidus ja huvitegevus</t>
  </si>
  <si>
    <t>Üldkeskhariduse otsekulud</t>
  </si>
  <si>
    <t>Põhihariduse otsekulud</t>
  </si>
  <si>
    <t>Alus- ja põhihariduse kaudsed kulud</t>
  </si>
  <si>
    <t>Alusharidus</t>
  </si>
  <si>
    <t>Haridus</t>
  </si>
  <si>
    <t>Vaba aeg, kultuur ja religioon kokku</t>
  </si>
  <si>
    <t>Muu vaba aeg, kultuur, religioon, sh. haldus</t>
  </si>
  <si>
    <t>Teadus- ja arendustegevus vabas ajas, kultuuris ja religioonis</t>
  </si>
  <si>
    <t>Religiooni- ja muud ühiskonnateenused</t>
  </si>
  <si>
    <t>Ringhäälingu- ja kirjastamisteenused</t>
  </si>
  <si>
    <t>Muuseumid</t>
  </si>
  <si>
    <t>Rahvakultuur</t>
  </si>
  <si>
    <t>Raamatukogud</t>
  </si>
  <si>
    <t>Vaba aja tegevused</t>
  </si>
  <si>
    <t>Noorsootöö ja noortekeskused</t>
  </si>
  <si>
    <t>Puhkepargid ja -baasid</t>
  </si>
  <si>
    <t>Sporditegevus</t>
  </si>
  <si>
    <t>Vaba aeg, kultuur ja religioon</t>
  </si>
  <si>
    <t>Tervishoid kokku</t>
  </si>
  <si>
    <t>Avalikud tervishoiuteenused</t>
  </si>
  <si>
    <t>Tervishoid</t>
  </si>
  <si>
    <t>Elamu- ja kommunaalmajandus kokku</t>
  </si>
  <si>
    <t>Muu elamu- ja kommunaalmajanduse tegevus</t>
  </si>
  <si>
    <t>Tänavavalgustus</t>
  </si>
  <si>
    <t>Veevarustus</t>
  </si>
  <si>
    <t>Elamu- ja kommunaalmajandus</t>
  </si>
  <si>
    <t>Keskkonnakaitse kokku</t>
  </si>
  <si>
    <t>Muu keskkonnakaitse</t>
  </si>
  <si>
    <t>Avalike alade puhastus</t>
  </si>
  <si>
    <t>Jäätmekäitlus</t>
  </si>
  <si>
    <t>Keskkonnakaitse</t>
  </si>
  <si>
    <t>Majandus kokku</t>
  </si>
  <si>
    <t>Muu majandus (sh.majanduse haldamine)</t>
  </si>
  <si>
    <t>Üldmajanduslikud arendusprojektid</t>
  </si>
  <si>
    <t>Ühistranspordi korraldus</t>
  </si>
  <si>
    <t>Maanteetransport (vallateede- ja tänavate korrashoid)</t>
  </si>
  <si>
    <t>Majandus</t>
  </si>
  <si>
    <t>Avalik kord ja julgeolek kokku</t>
  </si>
  <si>
    <t>Muu avalik kord ja julgeolek kokku</t>
  </si>
  <si>
    <t>Avalik kord ja julgeolek</t>
  </si>
  <si>
    <t>Riigikaitse</t>
  </si>
  <si>
    <t>Üldised valitsussektori teenused kokku</t>
  </si>
  <si>
    <t>Ülalnimetamata üldised valitsussektori kulud</t>
  </si>
  <si>
    <t>Valitsussektori võla teenindamine</t>
  </si>
  <si>
    <t>Muud üldised valitsussektori teenused</t>
  </si>
  <si>
    <t>Reservfond</t>
  </si>
  <si>
    <t>Valla- ja linnavalitsus</t>
  </si>
  <si>
    <t>Valla- ja linnavolikogu</t>
  </si>
  <si>
    <t>Üldised valitsussektori teenused</t>
  </si>
  <si>
    <t>Põhitegevuse kulude ja investeerimistegevuse väljaminekute jaotus tegevusalade järgi</t>
  </si>
  <si>
    <t>Likviidsete varade muutus (+ suurenemine, - vähenemine)</t>
  </si>
  <si>
    <t>Finantseerimistegevus kokku</t>
  </si>
  <si>
    <t>Kohustiste tasumine (-)</t>
  </si>
  <si>
    <t>Kohustiste võtmine (+)</t>
  </si>
  <si>
    <t>Finantseerimistegevus</t>
  </si>
  <si>
    <t>Eelarve tulem (ülejääk (+) / puudujääk (-))</t>
  </si>
  <si>
    <t>Investeerimistegevus kokku</t>
  </si>
  <si>
    <t>Finantstkulud (-)</t>
  </si>
  <si>
    <t>Finantstulud (+)</t>
  </si>
  <si>
    <t>Tagasilaekuvad laenud (+)</t>
  </si>
  <si>
    <t>Muude aktsiate ja osade soetus (-)</t>
  </si>
  <si>
    <t>Muude aktsiate ja osade müük (+)</t>
  </si>
  <si>
    <t>Osaluste soetus (-)</t>
  </si>
  <si>
    <t>Osaluste müük (+)</t>
  </si>
  <si>
    <t>Põhivara soetuseks antav sihtfinantseerimine(-)</t>
  </si>
  <si>
    <t>Põhivara soetuseks saadav sihtfinantseerimine(+)</t>
  </si>
  <si>
    <t>Põhivara soetus (-)</t>
  </si>
  <si>
    <t>Põhivara müük (+)</t>
  </si>
  <si>
    <t>Investeerimistegevus</t>
  </si>
  <si>
    <t>Põhitegevuse tulem</t>
  </si>
  <si>
    <t>Põhitegevuse kulud kokku</t>
  </si>
  <si>
    <t>Muud tegevuskulud kokku</t>
  </si>
  <si>
    <t>Muud kulud</t>
  </si>
  <si>
    <t>Majandamiskulud</t>
  </si>
  <si>
    <t>Tööjõukulud</t>
  </si>
  <si>
    <t>Muud tegevuskulud</t>
  </si>
  <si>
    <t>Antud toetused tegevuskuludeks kokku</t>
  </si>
  <si>
    <t>Mittesihtotstarbelised toetused</t>
  </si>
  <si>
    <t>Sihtotstarbelised toetused tegevuskuludeks</t>
  </si>
  <si>
    <t>Sotsiaalabitoetused ja muud toetused füüsilistele isikutele</t>
  </si>
  <si>
    <t>Subsiidiumid ettevõtlusega tegelevatele isikutele</t>
  </si>
  <si>
    <t>Antud toetused tegevuskuludeks</t>
  </si>
  <si>
    <t>Põhitegevuse kulud</t>
  </si>
  <si>
    <t>Põhitegevuse tulud kokku</t>
  </si>
  <si>
    <t>Muud tegevustulud kokku</t>
  </si>
  <si>
    <t>Muud tegevustulud</t>
  </si>
  <si>
    <t>Saastetasud ja keskkonnahäiringute hüvitised</t>
  </si>
  <si>
    <t>Muud tulud varadelt</t>
  </si>
  <si>
    <t>Laekumine vee erikasutusest</t>
  </si>
  <si>
    <t>Tasu üleriigilise tähtsusega maardlates väljapumbatud vee erikasutusest</t>
  </si>
  <si>
    <t>Kohaliku tähtsusega maardlate kaevandamisõiguse tasu</t>
  </si>
  <si>
    <t>Üleriigilise tähtsusega maardlate kaevandamisõiguse tasu</t>
  </si>
  <si>
    <t>Saadud toetused tegevuskuludeks kokku</t>
  </si>
  <si>
    <t>Muud saadud toetused tegevuskuludeks</t>
  </si>
  <si>
    <t>Toetusfond</t>
  </si>
  <si>
    <t>Tasandusfond</t>
  </si>
  <si>
    <t>Saadud toetused tegevuskuludeks</t>
  </si>
  <si>
    <t>Tulud kaupade ja teenuste müügist</t>
  </si>
  <si>
    <t>Maksutulud kokku</t>
  </si>
  <si>
    <t>Parkimistasu</t>
  </si>
  <si>
    <t>Teede ja tänavate sulgemise maks</t>
  </si>
  <si>
    <t>Reklaamimaks</t>
  </si>
  <si>
    <t>Loomapidamismaks</t>
  </si>
  <si>
    <t>Maamaks</t>
  </si>
  <si>
    <t>Füüsilise isiku tulumaks</t>
  </si>
  <si>
    <t>Maksutulud</t>
  </si>
  <si>
    <t>Põhitegevuse tulud</t>
  </si>
  <si>
    <t>Tekkepõhine täitmine</t>
  </si>
  <si>
    <t>Eelarve</t>
  </si>
  <si>
    <t>Kirje nimetus</t>
  </si>
  <si>
    <t>Eelarveandmiku tüüp: Tekkepõhine</t>
  </si>
  <si>
    <t>Eelarvearuanne</t>
  </si>
  <si>
    <t>Periood: 12 kuud 2025. aasta</t>
  </si>
  <si>
    <t>Tehingupartneri kood: 135101</t>
  </si>
  <si>
    <t>Üksus: Keila Linnavalitsus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</si>
</sst>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%"/>
    <numFmt numFmtId="165" formatCode="#,##0.0\ %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4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3" fillId="0" borderId="0" xfId="0" applyFont="1"/>
    <xf numFmtId="164" fontId="0" fillId="0" borderId="0" xfId="0" applyNumberFormat="1"/>
    <xf numFmtId="3" fontId="0" fillId="0" borderId="0" xfId="0" applyNumberFormat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2" fillId="2" borderId="0" xfId="0" applyFont="1" applyFill="1"/>
    <xf numFmtId="0" fontId="0" fillId="4" borderId="0" xfId="0" applyFill="1"/>
    <xf numFmtId="0" fontId="2" fillId="4" borderId="0" xfId="0" applyFont="1" applyFill="1"/>
    <xf numFmtId="0" fontId="1" fillId="4" borderId="0" xfId="0" applyFont="1" applyFill="1"/>
    <xf numFmtId="0" fontId="4" fillId="4" borderId="0" xfId="0" applyFont="1" applyFill="1" applyAlignment="1">
      <alignment horizontal="right" wrapText="1"/>
    </xf>
    <xf numFmtId="0" fontId="3" fillId="4" borderId="0" xfId="0" applyFont="1" applyFill="1"/>
    <xf numFmtId="3" fontId="0" fillId="4" borderId="0" xfId="0" applyNumberFormat="1" applyFill="1"/>
    <xf numFmtId="164" fontId="0" fillId="4" borderId="0" xfId="0" applyNumberFormat="1" applyFill="1"/>
    <xf numFmtId="0" fontId="7" fillId="4" borderId="0" xfId="0" applyFont="1" applyFill="1" applyAlignment="1">
      <alignment horizontal="center"/>
    </xf>
    <xf numFmtId="0" fontId="6" fillId="5" borderId="0" xfId="0" applyFont="1" applyFill="1"/>
    <xf numFmtId="3" fontId="5" fillId="5" borderId="0" xfId="0" applyNumberFormat="1" applyFont="1" applyFill="1" applyAlignment="1">
      <alignment horizontal="center" wrapText="1"/>
    </xf>
    <xf numFmtId="164" fontId="5" fillId="5" borderId="0" xfId="0" applyNumberFormat="1" applyFont="1" applyFill="1" applyAlignment="1">
      <alignment horizontal="center" wrapText="1"/>
    </xf>
    <xf numFmtId="3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0" borderId="0" xfId="1"/>
    <xf numFmtId="0" fontId="9" fillId="0" borderId="0" xfId="1" applyFont="1" applyAlignment="1">
      <alignment horizontal="left" vertical="center"/>
    </xf>
    <xf numFmtId="0" fontId="4" fillId="0" borderId="0" xfId="1" applyFont="1"/>
    <xf numFmtId="0" fontId="4" fillId="0" borderId="1" xfId="1" applyFont="1" applyBorder="1" applyAlignment="1">
      <alignment horizontal="left" vertical="center"/>
    </xf>
    <xf numFmtId="4" fontId="8" fillId="0" borderId="1" xfId="1" applyNumberFormat="1" applyBorder="1" applyAlignment="1">
      <alignment horizontal="right" vertical="center"/>
    </xf>
    <xf numFmtId="0" fontId="10" fillId="0" borderId="0" xfId="1" applyFont="1" applyAlignment="1">
      <alignment horizontal="center"/>
    </xf>
    <xf numFmtId="0" fontId="10" fillId="6" borderId="0" xfId="1" applyFont="1" applyFill="1" applyAlignment="1">
      <alignment horizontal="center"/>
    </xf>
    <xf numFmtId="0" fontId="4" fillId="0" borderId="1" xfId="1" applyFont="1" applyBorder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4" fillId="6" borderId="2" xfId="1" applyFont="1" applyFill="1" applyBorder="1" applyAlignment="1">
      <alignment horizontal="left" vertical="center"/>
    </xf>
    <xf numFmtId="0" fontId="4" fillId="6" borderId="3" xfId="1" applyFont="1" applyFill="1" applyBorder="1" applyAlignment="1">
      <alignment horizontal="left" vertical="center"/>
    </xf>
    <xf numFmtId="0" fontId="4" fillId="6" borderId="1" xfId="1" applyFont="1" applyFill="1" applyBorder="1" applyAlignment="1">
      <alignment horizontal="left" vertical="center"/>
    </xf>
    <xf numFmtId="4" fontId="4" fillId="6" borderId="1" xfId="1" applyNumberFormat="1" applyFont="1" applyFill="1" applyBorder="1" applyAlignment="1">
      <alignment horizontal="right" vertical="center"/>
    </xf>
  </cellXfs>
  <cellStyles count="2">
    <cellStyle name="Normaallaad" xfId="0" builtinId="0"/>
    <cellStyle name="Normaallaad 4" xfId="1" xr:uid="{3EB46B64-FDBE-4478-AEA2-87E5DFD2C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Keila</a:t>
            </a:r>
            <a:r>
              <a:rPr lang="et-EE" baseline="0"/>
              <a:t> linna 2025. aasta koondeelarve ja täitmine</a:t>
            </a:r>
            <a:endParaRPr lang="et-E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>
        <c:manualLayout>
          <c:layoutTarget val="inner"/>
          <c:xMode val="edge"/>
          <c:yMode val="edge"/>
          <c:x val="0.11964690311147004"/>
          <c:y val="0.11815193463720261"/>
          <c:w val="0.86135974456184428"/>
          <c:h val="0.68387625941918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Koondtabel!$C$3</c:f>
              <c:strCache>
                <c:ptCount val="1"/>
                <c:pt idx="0">
                  <c:v>Koondeelarve 2025
(põhieelarve + lisaeelarved)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018018018018018E-3"/>
                  <c:y val="9.8945792932908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A8-4C5D-8743-303C19A65C5C}"/>
                </c:ext>
              </c:extLst>
            </c:dLbl>
            <c:dLbl>
              <c:idx val="1"/>
              <c:layout>
                <c:manualLayout>
                  <c:x val="-3.6036036036036696E-3"/>
                  <c:y val="9.339741623206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A8-4C5D-8743-303C19A65C5C}"/>
                </c:ext>
              </c:extLst>
            </c:dLbl>
            <c:dLbl>
              <c:idx val="2"/>
              <c:layout>
                <c:manualLayout>
                  <c:x val="-4.9271476200610058E-3"/>
                  <c:y val="2.41534890783280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7A-4F23-8FBE-4EA12DDD655C}"/>
                </c:ext>
              </c:extLst>
            </c:dLbl>
            <c:dLbl>
              <c:idx val="3"/>
              <c:layout>
                <c:manualLayout>
                  <c:x val="-1.0494998935943817E-2"/>
                  <c:y val="-1.9677292404565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A-4F23-8FBE-4EA12DDD655C}"/>
                </c:ext>
              </c:extLst>
            </c:dLbl>
            <c:dLbl>
              <c:idx val="4"/>
              <c:layout>
                <c:manualLayout>
                  <c:x val="-1.1265943108462793E-2"/>
                  <c:y val="3.1421692123193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41-40ED-A17C-002B1A6D22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(Koondtabel!$A$4,Koondtabel!$A$9,Koondtabel!$A$16,Koondtabel!$A$20,Koondtabel!$A$27)</c:f>
              <c:strCache>
                <c:ptCount val="5"/>
                <c:pt idx="0">
                  <c:v>1 Põhitegevuse tulud</c:v>
                </c:pt>
                <c:pt idx="1">
                  <c:v>2 Põhitegevuse kulud</c:v>
                </c:pt>
                <c:pt idx="2">
                  <c:v>3 Investeerimistegevuse tulud</c:v>
                </c:pt>
                <c:pt idx="3">
                  <c:v>4 Investeerimistegevuse kulud</c:v>
                </c:pt>
                <c:pt idx="4">
                  <c:v>5 Finantseerimistegevus</c:v>
                </c:pt>
              </c:strCache>
            </c:strRef>
          </c:cat>
          <c:val>
            <c:numRef>
              <c:f>(Koondtabel!$C$4,Koondtabel!$C$9,Koondtabel!$C$16,Koondtabel!$C$20,Koondtabel!$C$27)</c:f>
              <c:numCache>
                <c:formatCode>#,##0</c:formatCode>
                <c:ptCount val="5"/>
                <c:pt idx="0">
                  <c:v>26568963</c:v>
                </c:pt>
                <c:pt idx="1">
                  <c:v>25682200</c:v>
                </c:pt>
                <c:pt idx="2">
                  <c:v>404520</c:v>
                </c:pt>
                <c:pt idx="3">
                  <c:v>5681250</c:v>
                </c:pt>
                <c:pt idx="4">
                  <c:v>3277152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1-40ED-A17C-002B1A6D22BC}"/>
            </c:ext>
          </c:extLst>
        </c:ser>
        <c:ser>
          <c:idx val="1"/>
          <c:order val="1"/>
          <c:tx>
            <c:strRef>
              <c:f>Koondtabel!$D$3</c:f>
              <c:strCache>
                <c:ptCount val="1"/>
                <c:pt idx="0">
                  <c:v> Täitmine 2025
01.01.2025 - 31.12.2025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194681861348529E-2"/>
                  <c:y val="2.594921662781145E-17"/>
                </c:manualLayout>
              </c:layout>
              <c:tx>
                <c:rich>
                  <a:bodyPr/>
                  <a:lstStyle/>
                  <a:p>
                    <a:fld id="{12529125-3E43-4726-9622-B4A6272F7FB9}" type="CELLRANGE">
                      <a:rPr lang="en-US"/>
                      <a:pPr/>
                      <a:t>[LAHTRIVAHEMIK]</a:t>
                    </a:fld>
                    <a:endParaRPr lang="en-US" baseline="0"/>
                  </a:p>
                  <a:p>
                    <a:fld id="{BA196BB2-22E4-43B7-B629-F4E2D659B8A9}" type="VALUE">
                      <a:rPr lang="en-US"/>
                      <a:pPr/>
                      <a:t>[VÄÄRTUS]</a:t>
                    </a:fld>
                    <a:endParaRPr lang="et-E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41-40ED-A17C-002B1A6D22BC}"/>
                </c:ext>
              </c:extLst>
            </c:dLbl>
            <c:dLbl>
              <c:idx val="1"/>
              <c:layout>
                <c:manualLayout>
                  <c:x val="1.5194681861348458E-2"/>
                  <c:y val="0"/>
                </c:manualLayout>
              </c:layout>
              <c:tx>
                <c:rich>
                  <a:bodyPr/>
                  <a:lstStyle/>
                  <a:p>
                    <a:fld id="{EB244AE8-8495-4C38-A1C5-3EEC949936D7}" type="CELLRANGE">
                      <a:rPr lang="en-US"/>
                      <a:pPr/>
                      <a:t>[LAHTRIVAHEMIK]</a:t>
                    </a:fld>
                    <a:endParaRPr lang="en-US" baseline="0"/>
                  </a:p>
                  <a:p>
                    <a:fld id="{B3AA9C68-CCE4-4DB0-A51C-1F3755B2CCD6}" type="VALUE">
                      <a:rPr lang="en-US"/>
                      <a:pPr/>
                      <a:t>[VÄÄRTUS]</a:t>
                    </a:fld>
                    <a:endParaRPr lang="et-E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141-40ED-A17C-002B1A6D22BC}"/>
                </c:ext>
              </c:extLst>
            </c:dLbl>
            <c:dLbl>
              <c:idx val="2"/>
              <c:layout>
                <c:manualLayout>
                  <c:x val="1.1396011396011327E-2"/>
                  <c:y val="0"/>
                </c:manualLayout>
              </c:layout>
              <c:tx>
                <c:rich>
                  <a:bodyPr/>
                  <a:lstStyle/>
                  <a:p>
                    <a:fld id="{5F3CA03D-689A-425E-A2A5-0C1C6DD567EF}" type="CELLRANGE">
                      <a:rPr lang="en-US"/>
                      <a:pPr/>
                      <a:t>[LAHTRIVAHEMIK]</a:t>
                    </a:fld>
                    <a:endParaRPr lang="en-US" baseline="0"/>
                  </a:p>
                  <a:p>
                    <a:fld id="{ABF76843-D5DA-4E51-B06A-8F80E1F6B1EB}" type="VALUE">
                      <a:rPr lang="en-US"/>
                      <a:pPr/>
                      <a:t>[VÄÄRTUS]</a:t>
                    </a:fld>
                    <a:endParaRPr lang="et-E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41-40ED-A17C-002B1A6D22BC}"/>
                </c:ext>
              </c:extLst>
            </c:dLbl>
            <c:dLbl>
              <c:idx val="3"/>
              <c:layout>
                <c:manualLayout>
                  <c:x val="7.5973409306742644E-3"/>
                  <c:y val="0"/>
                </c:manualLayout>
              </c:layout>
              <c:tx>
                <c:rich>
                  <a:bodyPr/>
                  <a:lstStyle/>
                  <a:p>
                    <a:fld id="{73C0FEA2-713D-4C7B-8FA4-5EE18B1E950C}" type="CELLRANGE">
                      <a:rPr lang="en-US"/>
                      <a:pPr/>
                      <a:t>[LAHTRIVAHEMIK]</a:t>
                    </a:fld>
                    <a:endParaRPr lang="en-US" baseline="0"/>
                  </a:p>
                  <a:p>
                    <a:fld id="{A0FFE83C-48E3-4126-8FF9-C11A14587960}" type="VALUE">
                      <a:rPr lang="en-US"/>
                      <a:pPr/>
                      <a:t>[VÄÄRTUS]</a:t>
                    </a:fld>
                    <a:endParaRPr lang="et-E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141-40ED-A17C-002B1A6D22BC}"/>
                </c:ext>
              </c:extLst>
            </c:dLbl>
            <c:dLbl>
              <c:idx val="4"/>
              <c:layout>
                <c:manualLayout>
                  <c:x val="9.4966761633428296E-3"/>
                  <c:y val="0"/>
                </c:manualLayout>
              </c:layout>
              <c:tx>
                <c:rich>
                  <a:bodyPr/>
                  <a:lstStyle/>
                  <a:p>
                    <a:fld id="{1B2486E7-0D8D-4ED8-9EBF-735D5526EFCE}" type="CELLRANGE">
                      <a:rPr lang="en-US"/>
                      <a:pPr/>
                      <a:t>[LAHTRIVAHEMIK]</a:t>
                    </a:fld>
                    <a:endParaRPr lang="en-US" baseline="0"/>
                  </a:p>
                  <a:p>
                    <a:fld id="{D1C2F629-955B-4F02-894F-F3B37044C7C4}" type="VALUE">
                      <a:rPr lang="en-US"/>
                      <a:pPr/>
                      <a:t>[VÄÄRTUS]</a:t>
                    </a:fld>
                    <a:endParaRPr lang="et-E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141-40ED-A17C-002B1A6D22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(Koondtabel!$A$4,Koondtabel!$A$9,Koondtabel!$A$16,Koondtabel!$A$20,Koondtabel!$A$27)</c:f>
              <c:strCache>
                <c:ptCount val="5"/>
                <c:pt idx="0">
                  <c:v>1 Põhitegevuse tulud</c:v>
                </c:pt>
                <c:pt idx="1">
                  <c:v>2 Põhitegevuse kulud</c:v>
                </c:pt>
                <c:pt idx="2">
                  <c:v>3 Investeerimistegevuse tulud</c:v>
                </c:pt>
                <c:pt idx="3">
                  <c:v>4 Investeerimistegevuse kulud</c:v>
                </c:pt>
                <c:pt idx="4">
                  <c:v>5 Finantseerimistegevus</c:v>
                </c:pt>
              </c:strCache>
            </c:strRef>
          </c:cat>
          <c:val>
            <c:numRef>
              <c:f>(Koondtabel!$D$4,Koondtabel!$D$9,Koondtabel!$D$16,Koondtabel!$D$20,Koondtabel!$D$27)</c:f>
              <c:numCache>
                <c:formatCode>#,##0</c:formatCode>
                <c:ptCount val="5"/>
                <c:pt idx="0">
                  <c:v>26872206.250000004</c:v>
                </c:pt>
                <c:pt idx="1">
                  <c:v>24796952.080000002</c:v>
                </c:pt>
                <c:pt idx="2">
                  <c:v>400824.05999999994</c:v>
                </c:pt>
                <c:pt idx="3">
                  <c:v>5379581.6699999999</c:v>
                </c:pt>
                <c:pt idx="4">
                  <c:v>3190433.35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(Koondtabel!$E$4,Koondtabel!$E$9,Koondtabel!$E$16,Koondtabel!$E$20,Koondtabel!$E$27)</c15:f>
                <c15:dlblRangeCache>
                  <c:ptCount val="5"/>
                  <c:pt idx="0">
                    <c:v>101,1 %</c:v>
                  </c:pt>
                  <c:pt idx="1">
                    <c:v>96,6 %</c:v>
                  </c:pt>
                  <c:pt idx="2">
                    <c:v>99,1 %</c:v>
                  </c:pt>
                  <c:pt idx="3">
                    <c:v>94,7 %</c:v>
                  </c:pt>
                  <c:pt idx="4">
                    <c:v>97,4 %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2141-40ED-A17C-002B1A6D2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5259487"/>
        <c:axId val="1165259967"/>
      </c:barChart>
      <c:catAx>
        <c:axId val="116525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165259967"/>
        <c:crosses val="autoZero"/>
        <c:auto val="1"/>
        <c:lblAlgn val="ctr"/>
        <c:lblOffset val="100"/>
        <c:noMultiLvlLbl val="0"/>
      </c:catAx>
      <c:valAx>
        <c:axId val="1165259967"/>
        <c:scaling>
          <c:orientation val="minMax"/>
          <c:max val="28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165259487"/>
        <c:crosses val="autoZero"/>
        <c:crossBetween val="between"/>
        <c:majorUnit val="2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200024</xdr:rowOff>
    </xdr:from>
    <xdr:to>
      <xdr:col>17</xdr:col>
      <xdr:colOff>361950</xdr:colOff>
      <xdr:row>34</xdr:row>
      <xdr:rowOff>47624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4023125-9F0E-630A-A43E-F3274EA57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9205-83F7-455B-B5C1-80797A9A3A76}">
  <dimension ref="A1:W41"/>
  <sheetViews>
    <sheetView tabSelected="1" zoomScaleNormal="100" workbookViewId="0">
      <selection sqref="A1:E1"/>
    </sheetView>
  </sheetViews>
  <sheetFormatPr defaultRowHeight="14.4" x14ac:dyDescent="0.3"/>
  <cols>
    <col min="1" max="1" width="9.44140625" customWidth="1"/>
    <col min="2" max="2" width="47" bestFit="1" customWidth="1"/>
    <col min="3" max="4" width="15.77734375" style="3" customWidth="1"/>
    <col min="5" max="5" width="15.77734375" style="2" customWidth="1"/>
  </cols>
  <sheetData>
    <row r="1" spans="1:23" ht="15.6" x14ac:dyDescent="0.3">
      <c r="A1" s="35" t="s">
        <v>20</v>
      </c>
      <c r="B1" s="35"/>
      <c r="C1" s="35"/>
      <c r="D1" s="35"/>
      <c r="E1" s="35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5.6" x14ac:dyDescent="0.3">
      <c r="A2" s="15"/>
      <c r="B2" s="15"/>
      <c r="C2" s="15"/>
      <c r="D2" s="15"/>
      <c r="E2" s="1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s="1" customFormat="1" ht="58.5" customHeight="1" x14ac:dyDescent="0.3">
      <c r="A3" s="16" t="s">
        <v>0</v>
      </c>
      <c r="B3" s="16" t="s">
        <v>1</v>
      </c>
      <c r="C3" s="17" t="s">
        <v>21</v>
      </c>
      <c r="D3" s="17" t="s">
        <v>22</v>
      </c>
      <c r="E3" s="18" t="s">
        <v>23</v>
      </c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x14ac:dyDescent="0.3">
      <c r="A4" s="6" t="s">
        <v>2</v>
      </c>
      <c r="B4" s="5"/>
      <c r="C4" s="19">
        <f>SUM(C5:C8)</f>
        <v>26568963</v>
      </c>
      <c r="D4" s="19">
        <f>SUM(D5:D8)</f>
        <v>26872206.250000004</v>
      </c>
      <c r="E4" s="20">
        <f>D4/C4</f>
        <v>1.0114134394330709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x14ac:dyDescent="0.3">
      <c r="A5" s="8"/>
      <c r="B5" s="9" t="s">
        <v>3</v>
      </c>
      <c r="C5" s="21">
        <v>17183000</v>
      </c>
      <c r="D5" s="21">
        <v>17461394.41</v>
      </c>
      <c r="E5" s="22">
        <f t="shared" ref="E5:E14" si="0">D5/C5</f>
        <v>1.0162017348542163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x14ac:dyDescent="0.3">
      <c r="A6" s="8"/>
      <c r="B6" s="9" t="s">
        <v>4</v>
      </c>
      <c r="C6" s="21">
        <v>2002499</v>
      </c>
      <c r="D6" s="21">
        <v>2080719.69</v>
      </c>
      <c r="E6" s="22">
        <f t="shared" si="0"/>
        <v>1.0390615376087577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x14ac:dyDescent="0.3">
      <c r="A7" s="8"/>
      <c r="B7" s="9" t="s">
        <v>5</v>
      </c>
      <c r="C7" s="21">
        <v>7348464</v>
      </c>
      <c r="D7" s="21">
        <v>7288140.0499999998</v>
      </c>
      <c r="E7" s="22">
        <f t="shared" si="0"/>
        <v>0.99179094433884407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x14ac:dyDescent="0.3">
      <c r="A8" s="8"/>
      <c r="B8" s="9" t="s">
        <v>6</v>
      </c>
      <c r="C8" s="21">
        <v>35000</v>
      </c>
      <c r="D8" s="21">
        <v>41952.1</v>
      </c>
      <c r="E8" s="22">
        <f t="shared" si="0"/>
        <v>1.1986314285714286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x14ac:dyDescent="0.3">
      <c r="A9" s="6" t="s">
        <v>12</v>
      </c>
      <c r="B9" s="5"/>
      <c r="C9" s="19">
        <f>SUM(C10:C14)</f>
        <v>25682200</v>
      </c>
      <c r="D9" s="19">
        <f>SUM(D10:D14)</f>
        <v>24796952.080000002</v>
      </c>
      <c r="E9" s="20">
        <f t="shared" si="0"/>
        <v>0.96553068195092329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3">
      <c r="A10" s="8"/>
      <c r="B10" s="9" t="s">
        <v>9</v>
      </c>
      <c r="C10" s="21">
        <v>1279893</v>
      </c>
      <c r="D10" s="21">
        <v>1219001.83</v>
      </c>
      <c r="E10" s="22">
        <f t="shared" si="0"/>
        <v>0.95242479644782807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3">
      <c r="A11" s="8"/>
      <c r="B11" s="9" t="s">
        <v>11</v>
      </c>
      <c r="C11" s="21">
        <v>594168</v>
      </c>
      <c r="D11" s="21">
        <v>583505.1</v>
      </c>
      <c r="E11" s="22">
        <f t="shared" si="0"/>
        <v>0.9820540655168235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3">
      <c r="A12" s="8"/>
      <c r="B12" s="9" t="s">
        <v>8</v>
      </c>
      <c r="C12" s="21">
        <v>14272912</v>
      </c>
      <c r="D12" s="21">
        <v>13949965.310000001</v>
      </c>
      <c r="E12" s="22">
        <f t="shared" si="0"/>
        <v>0.97737345469515968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3">
      <c r="A13" s="8"/>
      <c r="B13" s="9" t="s">
        <v>7</v>
      </c>
      <c r="C13" s="21">
        <v>9505347</v>
      </c>
      <c r="D13" s="21">
        <v>9036653.0800000001</v>
      </c>
      <c r="E13" s="22">
        <f t="shared" si="0"/>
        <v>0.95069155076611089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3">
      <c r="A14" s="10"/>
      <c r="B14" s="9" t="s">
        <v>10</v>
      </c>
      <c r="C14" s="21">
        <v>29880</v>
      </c>
      <c r="D14" s="21">
        <v>7826.76</v>
      </c>
      <c r="E14" s="22">
        <f t="shared" si="0"/>
        <v>0.26193975903614458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3">
      <c r="A15" s="4" t="s">
        <v>18</v>
      </c>
      <c r="B15" s="7"/>
      <c r="C15" s="23">
        <f>C4-C9</f>
        <v>886763</v>
      </c>
      <c r="D15" s="23">
        <f>D4-D9</f>
        <v>2075254.1700000018</v>
      </c>
      <c r="E15" s="24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3">
      <c r="A16" s="6" t="s">
        <v>14</v>
      </c>
      <c r="B16" s="5"/>
      <c r="C16" s="19">
        <f>SUM(C17:C19)</f>
        <v>404520</v>
      </c>
      <c r="D16" s="19">
        <f>SUM(D17:D19)</f>
        <v>400824.05999999994</v>
      </c>
      <c r="E16" s="20">
        <f t="shared" ref="E16:E25" si="1">D16/C16</f>
        <v>0.99086339365173526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3">
      <c r="A17" s="8"/>
      <c r="B17" s="9" t="s">
        <v>30</v>
      </c>
      <c r="C17" s="21">
        <v>339320</v>
      </c>
      <c r="D17" s="21">
        <v>342390.1</v>
      </c>
      <c r="E17" s="22">
        <f t="shared" si="1"/>
        <v>1.0090478014853235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3">
      <c r="A18" s="8"/>
      <c r="B18" s="9" t="s">
        <v>6</v>
      </c>
      <c r="C18" s="21">
        <v>35200</v>
      </c>
      <c r="D18" s="21">
        <v>34898.99</v>
      </c>
      <c r="E18" s="22">
        <f t="shared" si="1"/>
        <v>0.99144857954545451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3">
      <c r="A19" s="8"/>
      <c r="B19" s="9" t="s">
        <v>24</v>
      </c>
      <c r="C19" s="21">
        <v>30000</v>
      </c>
      <c r="D19" s="21">
        <v>23534.97</v>
      </c>
      <c r="E19" s="22">
        <f t="shared" si="1"/>
        <v>0.78449900000000006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3">
      <c r="A20" s="6" t="s">
        <v>13</v>
      </c>
      <c r="B20" s="5"/>
      <c r="C20" s="19">
        <f>SUM(C21:C25)</f>
        <v>5681250</v>
      </c>
      <c r="D20" s="19">
        <f>SUM(D21:D25)</f>
        <v>5379581.6699999999</v>
      </c>
      <c r="E20" s="20">
        <f>D20/C20</f>
        <v>0.94690106402640262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3">
      <c r="A21" s="8"/>
      <c r="B21" s="9" t="s">
        <v>31</v>
      </c>
      <c r="C21" s="21">
        <v>1068550</v>
      </c>
      <c r="D21" s="21">
        <v>951595.89</v>
      </c>
      <c r="E21" s="22">
        <f t="shared" si="1"/>
        <v>0.89054877169996727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3">
      <c r="A22" s="8"/>
      <c r="B22" s="9" t="s">
        <v>28</v>
      </c>
      <c r="C22" s="21">
        <v>50000</v>
      </c>
      <c r="D22" s="21">
        <v>50000</v>
      </c>
      <c r="E22" s="22">
        <f t="shared" si="1"/>
        <v>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3">
      <c r="A23" s="8"/>
      <c r="B23" s="9" t="s">
        <v>27</v>
      </c>
      <c r="C23" s="21">
        <v>4045000</v>
      </c>
      <c r="D23" s="21">
        <v>4028718</v>
      </c>
      <c r="E23" s="22">
        <f t="shared" si="1"/>
        <v>0.99597478368355996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3">
      <c r="A24" s="8"/>
      <c r="B24" s="9" t="s">
        <v>29</v>
      </c>
      <c r="C24" s="21">
        <v>150000</v>
      </c>
      <c r="D24" s="21">
        <v>24167.78</v>
      </c>
      <c r="E24" s="22">
        <f t="shared" si="1"/>
        <v>0.16111853333333331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3">
      <c r="A25" s="8"/>
      <c r="B25" s="9" t="s">
        <v>25</v>
      </c>
      <c r="C25" s="21">
        <v>367700</v>
      </c>
      <c r="D25" s="21">
        <v>325100</v>
      </c>
      <c r="E25" s="22">
        <f t="shared" si="1"/>
        <v>0.88414468316562411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3">
      <c r="A26" s="4" t="s">
        <v>17</v>
      </c>
      <c r="B26" s="7"/>
      <c r="C26" s="23">
        <f>C15+C16-C20</f>
        <v>-4389967</v>
      </c>
      <c r="D26" s="23">
        <f>D15+D16-D20</f>
        <v>-2903503.4399999981</v>
      </c>
      <c r="E26" s="24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3">
      <c r="A27" s="6" t="s">
        <v>15</v>
      </c>
      <c r="B27" s="5"/>
      <c r="C27" s="19">
        <f>C28+C29</f>
        <v>3277152</v>
      </c>
      <c r="D27" s="19">
        <f>D28+D29</f>
        <v>3190433.35</v>
      </c>
      <c r="E27" s="20">
        <f t="shared" ref="E27:E29" si="2">D27/C27</f>
        <v>0.97353841079083303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3">
      <c r="A28" s="8"/>
      <c r="B28" s="9" t="s">
        <v>32</v>
      </c>
      <c r="C28" s="21">
        <v>13619694</v>
      </c>
      <c r="D28" s="21">
        <v>4000000</v>
      </c>
      <c r="E28" s="22">
        <f t="shared" si="2"/>
        <v>0.29369235461530929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3">
      <c r="A29" s="8"/>
      <c r="B29" s="9" t="s">
        <v>33</v>
      </c>
      <c r="C29" s="21">
        <v>-10342542</v>
      </c>
      <c r="D29" s="21">
        <v>-809566.65</v>
      </c>
      <c r="E29" s="22">
        <f t="shared" si="2"/>
        <v>7.8275403667686344E-2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3">
      <c r="A30" s="4" t="s">
        <v>16</v>
      </c>
      <c r="B30" s="4"/>
      <c r="C30" s="25">
        <f>C26+C27</f>
        <v>-1112815</v>
      </c>
      <c r="D30" s="25">
        <f>D26+D27+D31</f>
        <v>180109.70000000199</v>
      </c>
      <c r="E30" s="26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3">
      <c r="A31" s="4" t="s">
        <v>35</v>
      </c>
      <c r="B31" s="4"/>
      <c r="C31" s="25">
        <v>0</v>
      </c>
      <c r="D31" s="25">
        <v>-106820.21</v>
      </c>
      <c r="E31" s="4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3">
      <c r="A32" s="8"/>
      <c r="B32" s="8"/>
      <c r="C32" s="13"/>
      <c r="D32" s="13"/>
      <c r="E32" s="14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3">
      <c r="A33" s="8"/>
      <c r="B33" s="8"/>
      <c r="C33" s="13"/>
      <c r="D33" s="13"/>
      <c r="E33" s="14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3">
      <c r="A34" s="8"/>
      <c r="B34" s="8"/>
      <c r="C34" s="13"/>
      <c r="D34" s="13"/>
      <c r="E34" s="14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3">
      <c r="A35" s="8"/>
      <c r="B35" s="8"/>
      <c r="C35" s="13"/>
      <c r="D35" s="13"/>
      <c r="E35" s="14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3">
      <c r="A36" s="8"/>
      <c r="B36" s="8"/>
      <c r="C36" s="13"/>
      <c r="D36" s="13"/>
      <c r="E36" s="14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3">
      <c r="A37" s="8"/>
      <c r="B37" s="8"/>
      <c r="C37" s="13"/>
      <c r="D37" s="13"/>
      <c r="E37" s="14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3">
      <c r="A38" s="8"/>
      <c r="B38" s="8"/>
      <c r="C38" s="13"/>
      <c r="D38" s="13"/>
      <c r="E38" s="14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3">
      <c r="A39" s="8"/>
      <c r="B39" s="8"/>
      <c r="C39" s="13"/>
      <c r="D39" s="13"/>
      <c r="E39" s="14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3">
      <c r="A40" s="8"/>
      <c r="B40" s="8"/>
      <c r="C40" s="13"/>
      <c r="D40" s="13"/>
      <c r="E40" s="14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3">
      <c r="A41" s="8"/>
      <c r="B41" s="8"/>
      <c r="C41" s="13"/>
      <c r="D41" s="13"/>
      <c r="E41" s="14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</sheetData>
  <mergeCells count="1">
    <mergeCell ref="A1:E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90E8-1A79-41C9-B6DA-B74908B6DB79}">
  <dimension ref="A1:G135"/>
  <sheetViews>
    <sheetView workbookViewId="0">
      <selection sqref="A1:G1"/>
    </sheetView>
  </sheetViews>
  <sheetFormatPr defaultRowHeight="13.2" x14ac:dyDescent="0.25"/>
  <cols>
    <col min="1" max="1" width="72.21875" style="27" customWidth="1"/>
    <col min="2" max="2" width="32.88671875" style="27" customWidth="1"/>
    <col min="3" max="6" width="15.6640625" style="27" customWidth="1"/>
    <col min="7" max="7" width="18.21875" style="27" bestFit="1" customWidth="1"/>
    <col min="8" max="16384" width="8.88671875" style="27"/>
  </cols>
  <sheetData>
    <row r="1" spans="1:7" ht="17.399999999999999" x14ac:dyDescent="0.3">
      <c r="A1" s="33" t="s">
        <v>187</v>
      </c>
      <c r="B1" s="33"/>
      <c r="C1" s="33"/>
      <c r="D1" s="33"/>
      <c r="E1" s="33"/>
      <c r="F1" s="33"/>
      <c r="G1" s="33"/>
    </row>
    <row r="2" spans="1:7" x14ac:dyDescent="0.25">
      <c r="A2" s="28" t="s">
        <v>186</v>
      </c>
    </row>
    <row r="3" spans="1:7" x14ac:dyDescent="0.25">
      <c r="A3" s="29" t="s">
        <v>185</v>
      </c>
    </row>
    <row r="4" spans="1:7" ht="17.399999999999999" x14ac:dyDescent="0.3">
      <c r="A4" s="32" t="s">
        <v>184</v>
      </c>
      <c r="B4" s="32"/>
      <c r="C4" s="32"/>
      <c r="D4" s="32"/>
      <c r="E4" s="32"/>
      <c r="F4" s="32"/>
      <c r="G4" s="32"/>
    </row>
    <row r="5" spans="1:7" x14ac:dyDescent="0.25">
      <c r="A5" s="28" t="s">
        <v>183</v>
      </c>
    </row>
    <row r="6" spans="1:7" x14ac:dyDescent="0.25">
      <c r="A6" s="27" t="s">
        <v>19</v>
      </c>
    </row>
    <row r="7" spans="1:7" x14ac:dyDescent="0.25">
      <c r="A7" s="38" t="s">
        <v>182</v>
      </c>
      <c r="B7" s="38"/>
      <c r="C7" s="38"/>
      <c r="D7" s="38"/>
      <c r="E7" s="38"/>
      <c r="F7" s="39" t="s">
        <v>181</v>
      </c>
      <c r="G7" s="39" t="s">
        <v>180</v>
      </c>
    </row>
    <row r="8" spans="1:7" x14ac:dyDescent="0.25">
      <c r="A8" s="30" t="s">
        <v>179</v>
      </c>
      <c r="B8" s="30" t="s">
        <v>178</v>
      </c>
      <c r="C8" s="34" t="s">
        <v>177</v>
      </c>
      <c r="D8" s="34"/>
      <c r="E8" s="34"/>
      <c r="F8" s="31">
        <v>16880000</v>
      </c>
      <c r="G8" s="31">
        <v>17145875.629999999</v>
      </c>
    </row>
    <row r="9" spans="1:7" x14ac:dyDescent="0.25">
      <c r="A9" s="30" t="s">
        <v>19</v>
      </c>
      <c r="B9" s="30" t="s">
        <v>19</v>
      </c>
      <c r="C9" s="34" t="s">
        <v>176</v>
      </c>
      <c r="D9" s="34"/>
      <c r="E9" s="34"/>
      <c r="F9" s="31">
        <v>250000</v>
      </c>
      <c r="G9" s="31">
        <v>260230.83</v>
      </c>
    </row>
    <row r="10" spans="1:7" x14ac:dyDescent="0.25">
      <c r="A10" s="30" t="s">
        <v>19</v>
      </c>
      <c r="B10" s="30" t="s">
        <v>19</v>
      </c>
      <c r="C10" s="34" t="s">
        <v>175</v>
      </c>
      <c r="D10" s="34"/>
      <c r="E10" s="34"/>
      <c r="F10" s="31">
        <v>0</v>
      </c>
      <c r="G10" s="31">
        <v>0</v>
      </c>
    </row>
    <row r="11" spans="1:7" x14ac:dyDescent="0.25">
      <c r="A11" s="30" t="s">
        <v>19</v>
      </c>
      <c r="B11" s="30" t="s">
        <v>19</v>
      </c>
      <c r="C11" s="34" t="s">
        <v>174</v>
      </c>
      <c r="D11" s="34"/>
      <c r="E11" s="34"/>
      <c r="F11" s="31">
        <v>25000</v>
      </c>
      <c r="G11" s="31">
        <v>25432.95</v>
      </c>
    </row>
    <row r="12" spans="1:7" x14ac:dyDescent="0.25">
      <c r="A12" s="30" t="s">
        <v>19</v>
      </c>
      <c r="B12" s="30" t="s">
        <v>19</v>
      </c>
      <c r="C12" s="34" t="s">
        <v>173</v>
      </c>
      <c r="D12" s="34"/>
      <c r="E12" s="34"/>
      <c r="F12" s="31">
        <v>28000</v>
      </c>
      <c r="G12" s="31">
        <v>29855</v>
      </c>
    </row>
    <row r="13" spans="1:7" x14ac:dyDescent="0.25">
      <c r="A13" s="30" t="s">
        <v>19</v>
      </c>
      <c r="B13" s="30" t="s">
        <v>19</v>
      </c>
      <c r="C13" s="34" t="s">
        <v>172</v>
      </c>
      <c r="D13" s="34"/>
      <c r="E13" s="34"/>
      <c r="F13" s="31">
        <v>0</v>
      </c>
      <c r="G13" s="31">
        <v>0</v>
      </c>
    </row>
    <row r="14" spans="1:7" x14ac:dyDescent="0.25">
      <c r="A14" s="30" t="s">
        <v>19</v>
      </c>
      <c r="B14" s="30" t="s">
        <v>19</v>
      </c>
      <c r="C14" s="34" t="s">
        <v>171</v>
      </c>
      <c r="D14" s="34"/>
      <c r="E14" s="34"/>
      <c r="F14" s="31">
        <v>17183000</v>
      </c>
      <c r="G14" s="31">
        <v>17461394.41</v>
      </c>
    </row>
    <row r="15" spans="1:7" x14ac:dyDescent="0.25">
      <c r="A15" s="30" t="s">
        <v>19</v>
      </c>
      <c r="B15" s="34" t="s">
        <v>170</v>
      </c>
      <c r="C15" s="34"/>
      <c r="D15" s="34"/>
      <c r="E15" s="34"/>
      <c r="F15" s="31">
        <v>2002499</v>
      </c>
      <c r="G15" s="31">
        <v>2080719.69</v>
      </c>
    </row>
    <row r="16" spans="1:7" x14ac:dyDescent="0.25">
      <c r="A16" s="30" t="s">
        <v>19</v>
      </c>
      <c r="B16" s="30" t="s">
        <v>169</v>
      </c>
      <c r="C16" s="34" t="s">
        <v>168</v>
      </c>
      <c r="D16" s="34"/>
      <c r="E16" s="34"/>
      <c r="F16" s="31">
        <v>1693</v>
      </c>
      <c r="G16" s="31">
        <v>1693</v>
      </c>
    </row>
    <row r="17" spans="1:7" x14ac:dyDescent="0.25">
      <c r="A17" s="30" t="s">
        <v>19</v>
      </c>
      <c r="B17" s="30" t="s">
        <v>19</v>
      </c>
      <c r="C17" s="34" t="s">
        <v>167</v>
      </c>
      <c r="D17" s="34"/>
      <c r="E17" s="34"/>
      <c r="F17" s="31">
        <v>6149005</v>
      </c>
      <c r="G17" s="31">
        <v>6149005</v>
      </c>
    </row>
    <row r="18" spans="1:7" x14ac:dyDescent="0.25">
      <c r="A18" s="30" t="s">
        <v>19</v>
      </c>
      <c r="B18" s="30" t="s">
        <v>19</v>
      </c>
      <c r="C18" s="34" t="s">
        <v>166</v>
      </c>
      <c r="D18" s="34"/>
      <c r="E18" s="34"/>
      <c r="F18" s="31">
        <v>1197766</v>
      </c>
      <c r="G18" s="31">
        <v>1137442.05</v>
      </c>
    </row>
    <row r="19" spans="1:7" x14ac:dyDescent="0.25">
      <c r="A19" s="30" t="s">
        <v>19</v>
      </c>
      <c r="B19" s="30" t="s">
        <v>19</v>
      </c>
      <c r="C19" s="34" t="s">
        <v>165</v>
      </c>
      <c r="D19" s="34"/>
      <c r="E19" s="34"/>
      <c r="F19" s="31">
        <v>7348464</v>
      </c>
      <c r="G19" s="31">
        <v>7288140.0499999998</v>
      </c>
    </row>
    <row r="20" spans="1:7" x14ac:dyDescent="0.25">
      <c r="A20" s="30" t="s">
        <v>19</v>
      </c>
      <c r="B20" s="30" t="s">
        <v>158</v>
      </c>
      <c r="C20" s="34" t="s">
        <v>164</v>
      </c>
      <c r="D20" s="34"/>
      <c r="E20" s="34"/>
      <c r="F20" s="31">
        <v>0</v>
      </c>
      <c r="G20" s="31">
        <v>0</v>
      </c>
    </row>
    <row r="21" spans="1:7" x14ac:dyDescent="0.25">
      <c r="A21" s="30" t="s">
        <v>19</v>
      </c>
      <c r="B21" s="30" t="s">
        <v>19</v>
      </c>
      <c r="C21" s="34" t="s">
        <v>163</v>
      </c>
      <c r="D21" s="34"/>
      <c r="E21" s="34"/>
      <c r="F21" s="31">
        <v>0</v>
      </c>
      <c r="G21" s="31">
        <v>0</v>
      </c>
    </row>
    <row r="22" spans="1:7" x14ac:dyDescent="0.25">
      <c r="A22" s="30" t="s">
        <v>19</v>
      </c>
      <c r="B22" s="30" t="s">
        <v>19</v>
      </c>
      <c r="C22" s="34" t="s">
        <v>162</v>
      </c>
      <c r="D22" s="34"/>
      <c r="E22" s="34"/>
      <c r="F22" s="31">
        <v>0</v>
      </c>
      <c r="G22" s="31">
        <v>0</v>
      </c>
    </row>
    <row r="23" spans="1:7" x14ac:dyDescent="0.25">
      <c r="A23" s="30" t="s">
        <v>19</v>
      </c>
      <c r="B23" s="30" t="s">
        <v>19</v>
      </c>
      <c r="C23" s="34" t="s">
        <v>161</v>
      </c>
      <c r="D23" s="34"/>
      <c r="E23" s="34"/>
      <c r="F23" s="31">
        <v>21000</v>
      </c>
      <c r="G23" s="31">
        <v>23554.400000000001</v>
      </c>
    </row>
    <row r="24" spans="1:7" x14ac:dyDescent="0.25">
      <c r="A24" s="30" t="s">
        <v>19</v>
      </c>
      <c r="B24" s="30" t="s">
        <v>19</v>
      </c>
      <c r="C24" s="34" t="s">
        <v>160</v>
      </c>
      <c r="D24" s="34"/>
      <c r="E24" s="34"/>
      <c r="F24" s="31">
        <v>0</v>
      </c>
      <c r="G24" s="31">
        <v>0</v>
      </c>
    </row>
    <row r="25" spans="1:7" x14ac:dyDescent="0.25">
      <c r="A25" s="30" t="s">
        <v>19</v>
      </c>
      <c r="B25" s="30" t="s">
        <v>19</v>
      </c>
      <c r="C25" s="34" t="s">
        <v>159</v>
      </c>
      <c r="D25" s="34"/>
      <c r="E25" s="34"/>
      <c r="F25" s="31">
        <v>0</v>
      </c>
      <c r="G25" s="31">
        <v>0</v>
      </c>
    </row>
    <row r="26" spans="1:7" x14ac:dyDescent="0.25">
      <c r="A26" s="30" t="s">
        <v>19</v>
      </c>
      <c r="B26" s="30" t="s">
        <v>19</v>
      </c>
      <c r="C26" s="34" t="s">
        <v>158</v>
      </c>
      <c r="D26" s="34"/>
      <c r="E26" s="34"/>
      <c r="F26" s="31">
        <v>14000</v>
      </c>
      <c r="G26" s="31">
        <v>18397.7</v>
      </c>
    </row>
    <row r="27" spans="1:7" x14ac:dyDescent="0.25">
      <c r="A27" s="30" t="s">
        <v>19</v>
      </c>
      <c r="B27" s="30" t="s">
        <v>19</v>
      </c>
      <c r="C27" s="34" t="s">
        <v>157</v>
      </c>
      <c r="D27" s="34"/>
      <c r="E27" s="34"/>
      <c r="F27" s="31">
        <v>35000</v>
      </c>
      <c r="G27" s="31">
        <v>41952.1</v>
      </c>
    </row>
    <row r="28" spans="1:7" x14ac:dyDescent="0.25">
      <c r="A28" s="30" t="s">
        <v>19</v>
      </c>
      <c r="B28" s="34" t="s">
        <v>156</v>
      </c>
      <c r="C28" s="34"/>
      <c r="D28" s="34"/>
      <c r="E28" s="34"/>
      <c r="F28" s="31">
        <v>26568963</v>
      </c>
      <c r="G28" s="31">
        <v>26872206.25</v>
      </c>
    </row>
    <row r="29" spans="1:7" x14ac:dyDescent="0.25">
      <c r="A29" s="30" t="s">
        <v>155</v>
      </c>
      <c r="B29" s="30" t="s">
        <v>154</v>
      </c>
      <c r="C29" s="34" t="s">
        <v>153</v>
      </c>
      <c r="D29" s="34"/>
      <c r="E29" s="34"/>
      <c r="F29" s="31">
        <v>0</v>
      </c>
      <c r="G29" s="31">
        <v>0</v>
      </c>
    </row>
    <row r="30" spans="1:7" x14ac:dyDescent="0.25">
      <c r="A30" s="30" t="s">
        <v>19</v>
      </c>
      <c r="B30" s="30" t="s">
        <v>19</v>
      </c>
      <c r="C30" s="34" t="s">
        <v>152</v>
      </c>
      <c r="D30" s="34"/>
      <c r="E30" s="34"/>
      <c r="F30" s="31">
        <v>-1279893</v>
      </c>
      <c r="G30" s="31">
        <v>-1219001.83</v>
      </c>
    </row>
    <row r="31" spans="1:7" x14ac:dyDescent="0.25">
      <c r="A31" s="30" t="s">
        <v>19</v>
      </c>
      <c r="B31" s="30" t="s">
        <v>19</v>
      </c>
      <c r="C31" s="34" t="s">
        <v>151</v>
      </c>
      <c r="D31" s="34"/>
      <c r="E31" s="34"/>
      <c r="F31" s="31">
        <v>-452492</v>
      </c>
      <c r="G31" s="31">
        <v>-443423.83</v>
      </c>
    </row>
    <row r="32" spans="1:7" x14ac:dyDescent="0.25">
      <c r="A32" s="30" t="s">
        <v>19</v>
      </c>
      <c r="B32" s="30" t="s">
        <v>19</v>
      </c>
      <c r="C32" s="34" t="s">
        <v>150</v>
      </c>
      <c r="D32" s="34"/>
      <c r="E32" s="34"/>
      <c r="F32" s="31">
        <v>-141676</v>
      </c>
      <c r="G32" s="31">
        <v>-140081.26999999999</v>
      </c>
    </row>
    <row r="33" spans="1:7" x14ac:dyDescent="0.25">
      <c r="A33" s="30" t="s">
        <v>19</v>
      </c>
      <c r="B33" s="30" t="s">
        <v>19</v>
      </c>
      <c r="C33" s="34" t="s">
        <v>149</v>
      </c>
      <c r="D33" s="34"/>
      <c r="E33" s="34"/>
      <c r="F33" s="31">
        <v>-1874061</v>
      </c>
      <c r="G33" s="31">
        <v>-1802506.93</v>
      </c>
    </row>
    <row r="34" spans="1:7" x14ac:dyDescent="0.25">
      <c r="A34" s="30" t="s">
        <v>19</v>
      </c>
      <c r="B34" s="30" t="s">
        <v>148</v>
      </c>
      <c r="C34" s="34" t="s">
        <v>147</v>
      </c>
      <c r="D34" s="34"/>
      <c r="E34" s="34"/>
      <c r="F34" s="31">
        <v>-14272912</v>
      </c>
      <c r="G34" s="31">
        <v>-13949965.310000001</v>
      </c>
    </row>
    <row r="35" spans="1:7" x14ac:dyDescent="0.25">
      <c r="A35" s="30" t="s">
        <v>19</v>
      </c>
      <c r="B35" s="30" t="s">
        <v>19</v>
      </c>
      <c r="C35" s="34" t="s">
        <v>146</v>
      </c>
      <c r="D35" s="34"/>
      <c r="E35" s="34"/>
      <c r="F35" s="31">
        <v>-9505347</v>
      </c>
      <c r="G35" s="31">
        <v>-9036653.0800000001</v>
      </c>
    </row>
    <row r="36" spans="1:7" x14ac:dyDescent="0.25">
      <c r="A36" s="30" t="s">
        <v>19</v>
      </c>
      <c r="B36" s="30" t="s">
        <v>19</v>
      </c>
      <c r="C36" s="34" t="s">
        <v>145</v>
      </c>
      <c r="D36" s="34"/>
      <c r="E36" s="34"/>
      <c r="F36" s="31">
        <v>-29880</v>
      </c>
      <c r="G36" s="31">
        <v>-7826.76</v>
      </c>
    </row>
    <row r="37" spans="1:7" x14ac:dyDescent="0.25">
      <c r="A37" s="30" t="s">
        <v>19</v>
      </c>
      <c r="B37" s="30" t="s">
        <v>19</v>
      </c>
      <c r="C37" s="34" t="s">
        <v>144</v>
      </c>
      <c r="D37" s="34"/>
      <c r="E37" s="34"/>
      <c r="F37" s="31">
        <v>-23808139</v>
      </c>
      <c r="G37" s="31">
        <v>-22994445.149999999</v>
      </c>
    </row>
    <row r="38" spans="1:7" x14ac:dyDescent="0.25">
      <c r="A38" s="30" t="s">
        <v>19</v>
      </c>
      <c r="B38" s="34" t="s">
        <v>143</v>
      </c>
      <c r="C38" s="34"/>
      <c r="D38" s="34"/>
      <c r="E38" s="34"/>
      <c r="F38" s="31">
        <v>-25682200</v>
      </c>
      <c r="G38" s="31">
        <v>-24796952.079999998</v>
      </c>
    </row>
    <row r="39" spans="1:7" x14ac:dyDescent="0.25">
      <c r="A39" s="34" t="s">
        <v>142</v>
      </c>
      <c r="B39" s="34"/>
      <c r="C39" s="34"/>
      <c r="D39" s="34"/>
      <c r="E39" s="34"/>
      <c r="F39" s="31">
        <v>886763</v>
      </c>
      <c r="G39" s="31">
        <v>2075254.17</v>
      </c>
    </row>
    <row r="40" spans="1:7" x14ac:dyDescent="0.25">
      <c r="A40" s="30" t="s">
        <v>141</v>
      </c>
      <c r="B40" s="34" t="s">
        <v>140</v>
      </c>
      <c r="C40" s="34"/>
      <c r="D40" s="34"/>
      <c r="E40" s="34"/>
      <c r="F40" s="31">
        <v>35200</v>
      </c>
      <c r="G40" s="31">
        <v>34898.99</v>
      </c>
    </row>
    <row r="41" spans="1:7" x14ac:dyDescent="0.25">
      <c r="A41" s="30" t="s">
        <v>19</v>
      </c>
      <c r="B41" s="34" t="s">
        <v>139</v>
      </c>
      <c r="C41" s="34"/>
      <c r="D41" s="34"/>
      <c r="E41" s="34"/>
      <c r="F41" s="31">
        <v>-1068550</v>
      </c>
      <c r="G41" s="31">
        <v>-951595.89</v>
      </c>
    </row>
    <row r="42" spans="1:7" x14ac:dyDescent="0.25">
      <c r="A42" s="30" t="s">
        <v>19</v>
      </c>
      <c r="B42" s="34" t="s">
        <v>138</v>
      </c>
      <c r="C42" s="34"/>
      <c r="D42" s="34"/>
      <c r="E42" s="34"/>
      <c r="F42" s="31">
        <v>339320</v>
      </c>
      <c r="G42" s="31">
        <v>342390.1</v>
      </c>
    </row>
    <row r="43" spans="1:7" x14ac:dyDescent="0.25">
      <c r="A43" s="30" t="s">
        <v>19</v>
      </c>
      <c r="B43" s="34" t="s">
        <v>137</v>
      </c>
      <c r="C43" s="34"/>
      <c r="D43" s="34"/>
      <c r="E43" s="34"/>
      <c r="F43" s="31">
        <v>-150000</v>
      </c>
      <c r="G43" s="31">
        <v>-24167.78</v>
      </c>
    </row>
    <row r="44" spans="1:7" x14ac:dyDescent="0.25">
      <c r="A44" s="30" t="s">
        <v>19</v>
      </c>
      <c r="B44" s="34" t="s">
        <v>136</v>
      </c>
      <c r="C44" s="34"/>
      <c r="D44" s="34"/>
      <c r="E44" s="34"/>
      <c r="F44" s="31">
        <v>0</v>
      </c>
      <c r="G44" s="31">
        <v>0</v>
      </c>
    </row>
    <row r="45" spans="1:7" x14ac:dyDescent="0.25">
      <c r="A45" s="30" t="s">
        <v>19</v>
      </c>
      <c r="B45" s="34" t="s">
        <v>135</v>
      </c>
      <c r="C45" s="34"/>
      <c r="D45" s="34"/>
      <c r="E45" s="34"/>
      <c r="F45" s="31">
        <v>-50000</v>
      </c>
      <c r="G45" s="31">
        <v>-50000</v>
      </c>
    </row>
    <row r="46" spans="1:7" x14ac:dyDescent="0.25">
      <c r="A46" s="30" t="s">
        <v>19</v>
      </c>
      <c r="B46" s="34" t="s">
        <v>134</v>
      </c>
      <c r="C46" s="34"/>
      <c r="D46" s="34"/>
      <c r="E46" s="34"/>
      <c r="F46" s="31">
        <v>0</v>
      </c>
      <c r="G46" s="31">
        <v>0</v>
      </c>
    </row>
    <row r="47" spans="1:7" x14ac:dyDescent="0.25">
      <c r="A47" s="30" t="s">
        <v>19</v>
      </c>
      <c r="B47" s="34" t="s">
        <v>133</v>
      </c>
      <c r="C47" s="34"/>
      <c r="D47" s="34"/>
      <c r="E47" s="34"/>
      <c r="F47" s="31">
        <v>0</v>
      </c>
      <c r="G47" s="31">
        <v>0</v>
      </c>
    </row>
    <row r="48" spans="1:7" x14ac:dyDescent="0.25">
      <c r="A48" s="30" t="s">
        <v>19</v>
      </c>
      <c r="B48" s="34" t="s">
        <v>132</v>
      </c>
      <c r="C48" s="34"/>
      <c r="D48" s="34"/>
      <c r="E48" s="34"/>
      <c r="F48" s="31">
        <v>0</v>
      </c>
      <c r="G48" s="31">
        <v>0</v>
      </c>
    </row>
    <row r="49" spans="1:7" x14ac:dyDescent="0.25">
      <c r="A49" s="30" t="s">
        <v>19</v>
      </c>
      <c r="B49" s="34" t="s">
        <v>26</v>
      </c>
      <c r="C49" s="34"/>
      <c r="D49" s="34"/>
      <c r="E49" s="34"/>
      <c r="F49" s="31">
        <v>-4045000</v>
      </c>
      <c r="G49" s="31">
        <v>-4028718</v>
      </c>
    </row>
    <row r="50" spans="1:7" x14ac:dyDescent="0.25">
      <c r="A50" s="30" t="s">
        <v>19</v>
      </c>
      <c r="B50" s="34" t="s">
        <v>131</v>
      </c>
      <c r="C50" s="34"/>
      <c r="D50" s="34"/>
      <c r="E50" s="34"/>
      <c r="F50" s="31">
        <v>30000</v>
      </c>
      <c r="G50" s="31">
        <v>23534.97</v>
      </c>
    </row>
    <row r="51" spans="1:7" x14ac:dyDescent="0.25">
      <c r="A51" s="30" t="s">
        <v>19</v>
      </c>
      <c r="B51" s="34" t="s">
        <v>130</v>
      </c>
      <c r="C51" s="34"/>
      <c r="D51" s="34"/>
      <c r="E51" s="34"/>
      <c r="F51" s="31">
        <v>-367700</v>
      </c>
      <c r="G51" s="31">
        <v>-325100.09000000003</v>
      </c>
    </row>
    <row r="52" spans="1:7" x14ac:dyDescent="0.25">
      <c r="A52" s="30" t="s">
        <v>19</v>
      </c>
      <c r="B52" s="34" t="s">
        <v>129</v>
      </c>
      <c r="C52" s="34"/>
      <c r="D52" s="34"/>
      <c r="E52" s="34"/>
      <c r="F52" s="31">
        <v>-5276730</v>
      </c>
      <c r="G52" s="31">
        <v>-4978757.7</v>
      </c>
    </row>
    <row r="53" spans="1:7" x14ac:dyDescent="0.25">
      <c r="A53" s="34" t="s">
        <v>128</v>
      </c>
      <c r="B53" s="34"/>
      <c r="C53" s="34"/>
      <c r="D53" s="34"/>
      <c r="E53" s="34"/>
      <c r="F53" s="31">
        <v>-4389967</v>
      </c>
      <c r="G53" s="31">
        <v>-2903503.53</v>
      </c>
    </row>
    <row r="54" spans="1:7" x14ac:dyDescent="0.25">
      <c r="A54" s="30" t="s">
        <v>127</v>
      </c>
      <c r="B54" s="34" t="s">
        <v>126</v>
      </c>
      <c r="C54" s="34"/>
      <c r="D54" s="34"/>
      <c r="E54" s="34"/>
      <c r="F54" s="31">
        <v>13619694</v>
      </c>
      <c r="G54" s="31">
        <v>4000000</v>
      </c>
    </row>
    <row r="55" spans="1:7" x14ac:dyDescent="0.25">
      <c r="A55" s="30" t="s">
        <v>19</v>
      </c>
      <c r="B55" s="34" t="s">
        <v>125</v>
      </c>
      <c r="C55" s="34"/>
      <c r="D55" s="34"/>
      <c r="E55" s="34"/>
      <c r="F55" s="31">
        <v>-10342542</v>
      </c>
      <c r="G55" s="31">
        <v>-809566.65</v>
      </c>
    </row>
    <row r="56" spans="1:7" x14ac:dyDescent="0.25">
      <c r="A56" s="30" t="s">
        <v>19</v>
      </c>
      <c r="B56" s="34" t="s">
        <v>124</v>
      </c>
      <c r="C56" s="34"/>
      <c r="D56" s="34"/>
      <c r="E56" s="34"/>
      <c r="F56" s="31">
        <v>3277152</v>
      </c>
      <c r="G56" s="31">
        <v>3190433.35</v>
      </c>
    </row>
    <row r="57" spans="1:7" x14ac:dyDescent="0.25">
      <c r="A57" s="34" t="s">
        <v>123</v>
      </c>
      <c r="B57" s="34"/>
      <c r="C57" s="34"/>
      <c r="D57" s="34"/>
      <c r="E57" s="34"/>
      <c r="F57" s="31">
        <v>-1112815</v>
      </c>
      <c r="G57" s="31">
        <v>180109.61</v>
      </c>
    </row>
    <row r="58" spans="1:7" x14ac:dyDescent="0.25">
      <c r="A58" s="34" t="s">
        <v>34</v>
      </c>
      <c r="B58" s="34"/>
      <c r="C58" s="34"/>
      <c r="D58" s="34"/>
      <c r="E58" s="34"/>
      <c r="F58" s="31">
        <v>0</v>
      </c>
      <c r="G58" s="31">
        <v>-106820.21</v>
      </c>
    </row>
    <row r="59" spans="1:7" ht="13.2" customHeight="1" x14ac:dyDescent="0.25">
      <c r="A59" s="36" t="s">
        <v>122</v>
      </c>
      <c r="B59" s="37"/>
      <c r="C59" s="37"/>
      <c r="D59" s="37"/>
      <c r="E59" s="37"/>
      <c r="F59" s="37"/>
      <c r="G59" s="37"/>
    </row>
    <row r="60" spans="1:7" x14ac:dyDescent="0.25">
      <c r="A60" s="30"/>
      <c r="B60" s="30" t="s">
        <v>121</v>
      </c>
      <c r="C60" s="34" t="s">
        <v>120</v>
      </c>
      <c r="D60" s="34"/>
      <c r="E60" s="34"/>
      <c r="F60" s="31">
        <v>237254</v>
      </c>
      <c r="G60" s="31">
        <v>191462.27</v>
      </c>
    </row>
    <row r="61" spans="1:7" x14ac:dyDescent="0.25">
      <c r="A61" s="30" t="s">
        <v>19</v>
      </c>
      <c r="B61" s="30" t="s">
        <v>19</v>
      </c>
      <c r="C61" s="34" t="s">
        <v>119</v>
      </c>
      <c r="D61" s="34"/>
      <c r="E61" s="34"/>
      <c r="F61" s="31">
        <v>1351314</v>
      </c>
      <c r="G61" s="31">
        <v>5332341.01</v>
      </c>
    </row>
    <row r="62" spans="1:7" x14ac:dyDescent="0.25">
      <c r="A62" s="30" t="s">
        <v>19</v>
      </c>
      <c r="B62" s="30" t="s">
        <v>19</v>
      </c>
      <c r="C62" s="34" t="s">
        <v>118</v>
      </c>
      <c r="D62" s="34"/>
      <c r="E62" s="34"/>
      <c r="F62" s="31">
        <v>22042</v>
      </c>
      <c r="G62" s="31">
        <v>0</v>
      </c>
    </row>
    <row r="63" spans="1:7" x14ac:dyDescent="0.25">
      <c r="A63" s="30" t="s">
        <v>19</v>
      </c>
      <c r="B63" s="30" t="s">
        <v>19</v>
      </c>
      <c r="C63" s="34" t="s">
        <v>117</v>
      </c>
      <c r="D63" s="34"/>
      <c r="E63" s="34"/>
      <c r="F63" s="31">
        <v>16000</v>
      </c>
      <c r="G63" s="31">
        <v>16003.95</v>
      </c>
    </row>
    <row r="64" spans="1:7" x14ac:dyDescent="0.25">
      <c r="A64" s="30" t="s">
        <v>19</v>
      </c>
      <c r="B64" s="30" t="s">
        <v>19</v>
      </c>
      <c r="C64" s="34" t="s">
        <v>116</v>
      </c>
      <c r="D64" s="34"/>
      <c r="E64" s="34"/>
      <c r="F64" s="31">
        <v>367700</v>
      </c>
      <c r="G64" s="31">
        <v>325100.09000000003</v>
      </c>
    </row>
    <row r="65" spans="1:7" x14ac:dyDescent="0.25">
      <c r="A65" s="30" t="s">
        <v>19</v>
      </c>
      <c r="B65" s="30" t="s">
        <v>19</v>
      </c>
      <c r="C65" s="34" t="s">
        <v>115</v>
      </c>
      <c r="D65" s="34"/>
      <c r="E65" s="34"/>
      <c r="F65" s="31">
        <v>4095000</v>
      </c>
      <c r="G65" s="31">
        <v>51666</v>
      </c>
    </row>
    <row r="66" spans="1:7" x14ac:dyDescent="0.25">
      <c r="A66" s="30" t="s">
        <v>19</v>
      </c>
      <c r="B66" s="30" t="s">
        <v>19</v>
      </c>
      <c r="C66" s="34" t="s">
        <v>114</v>
      </c>
      <c r="D66" s="34"/>
      <c r="E66" s="34"/>
      <c r="F66" s="31">
        <v>6089310</v>
      </c>
      <c r="G66" s="31">
        <v>5916573.3200000003</v>
      </c>
    </row>
    <row r="67" spans="1:7" x14ac:dyDescent="0.25">
      <c r="A67" s="30" t="s">
        <v>19</v>
      </c>
      <c r="B67" s="34" t="s">
        <v>113</v>
      </c>
      <c r="C67" s="34"/>
      <c r="D67" s="34"/>
      <c r="E67" s="34"/>
      <c r="F67" s="31">
        <v>57975</v>
      </c>
      <c r="G67" s="31">
        <v>52233.5</v>
      </c>
    </row>
    <row r="68" spans="1:7" x14ac:dyDescent="0.25">
      <c r="A68" s="30" t="s">
        <v>19</v>
      </c>
      <c r="B68" s="30" t="s">
        <v>112</v>
      </c>
      <c r="C68" s="34" t="s">
        <v>111</v>
      </c>
      <c r="D68" s="34"/>
      <c r="E68" s="34"/>
      <c r="F68" s="31">
        <v>13700</v>
      </c>
      <c r="G68" s="31">
        <v>15986.83</v>
      </c>
    </row>
    <row r="69" spans="1:7" x14ac:dyDescent="0.25">
      <c r="A69" s="30" t="s">
        <v>19</v>
      </c>
      <c r="B69" s="30" t="s">
        <v>19</v>
      </c>
      <c r="C69" s="34" t="s">
        <v>110</v>
      </c>
      <c r="D69" s="34"/>
      <c r="E69" s="34"/>
      <c r="F69" s="31">
        <v>13700</v>
      </c>
      <c r="G69" s="31">
        <v>15986.83</v>
      </c>
    </row>
    <row r="70" spans="1:7" x14ac:dyDescent="0.25">
      <c r="A70" s="30" t="s">
        <v>19</v>
      </c>
      <c r="B70" s="30" t="s">
        <v>109</v>
      </c>
      <c r="C70" s="34" t="s">
        <v>108</v>
      </c>
      <c r="D70" s="34"/>
      <c r="E70" s="34"/>
      <c r="F70" s="31">
        <v>986350</v>
      </c>
      <c r="G70" s="31">
        <v>948757.09</v>
      </c>
    </row>
    <row r="71" spans="1:7" x14ac:dyDescent="0.25">
      <c r="A71" s="30" t="s">
        <v>19</v>
      </c>
      <c r="B71" s="30" t="s">
        <v>19</v>
      </c>
      <c r="C71" s="34" t="s">
        <v>107</v>
      </c>
      <c r="D71" s="34"/>
      <c r="E71" s="34"/>
      <c r="F71" s="31">
        <v>120500</v>
      </c>
      <c r="G71" s="31">
        <v>124452.61</v>
      </c>
    </row>
    <row r="72" spans="1:7" x14ac:dyDescent="0.25">
      <c r="A72" s="30" t="s">
        <v>19</v>
      </c>
      <c r="B72" s="30" t="s">
        <v>19</v>
      </c>
      <c r="C72" s="34" t="s">
        <v>106</v>
      </c>
      <c r="D72" s="34"/>
      <c r="E72" s="34"/>
      <c r="F72" s="31">
        <v>78470</v>
      </c>
      <c r="G72" s="31">
        <v>62025.96</v>
      </c>
    </row>
    <row r="73" spans="1:7" x14ac:dyDescent="0.25">
      <c r="A73" s="30" t="s">
        <v>19</v>
      </c>
      <c r="B73" s="30" t="s">
        <v>19</v>
      </c>
      <c r="C73" s="34" t="s">
        <v>105</v>
      </c>
      <c r="D73" s="34"/>
      <c r="E73" s="34"/>
      <c r="F73" s="31">
        <v>265139</v>
      </c>
      <c r="G73" s="31">
        <v>263162.52</v>
      </c>
    </row>
    <row r="74" spans="1:7" x14ac:dyDescent="0.25">
      <c r="A74" s="30" t="s">
        <v>19</v>
      </c>
      <c r="B74" s="30" t="s">
        <v>19</v>
      </c>
      <c r="C74" s="34" t="s">
        <v>104</v>
      </c>
      <c r="D74" s="34"/>
      <c r="E74" s="34"/>
      <c r="F74" s="31">
        <v>1450459</v>
      </c>
      <c r="G74" s="31">
        <v>1398398.18</v>
      </c>
    </row>
    <row r="75" spans="1:7" x14ac:dyDescent="0.25">
      <c r="A75" s="30" t="s">
        <v>19</v>
      </c>
      <c r="B75" s="30" t="s">
        <v>103</v>
      </c>
      <c r="C75" s="34" t="s">
        <v>102</v>
      </c>
      <c r="D75" s="34"/>
      <c r="E75" s="34"/>
      <c r="F75" s="31">
        <v>191370</v>
      </c>
      <c r="G75" s="31">
        <v>196668.77</v>
      </c>
    </row>
    <row r="76" spans="1:7" x14ac:dyDescent="0.25">
      <c r="A76" s="30" t="s">
        <v>19</v>
      </c>
      <c r="B76" s="30" t="s">
        <v>19</v>
      </c>
      <c r="C76" s="34" t="s">
        <v>101</v>
      </c>
      <c r="D76" s="34"/>
      <c r="E76" s="34"/>
      <c r="F76" s="31">
        <v>458975</v>
      </c>
      <c r="G76" s="31">
        <v>463651.72</v>
      </c>
    </row>
    <row r="77" spans="1:7" x14ac:dyDescent="0.25">
      <c r="A77" s="30" t="s">
        <v>19</v>
      </c>
      <c r="B77" s="30" t="s">
        <v>19</v>
      </c>
      <c r="C77" s="34" t="s">
        <v>100</v>
      </c>
      <c r="D77" s="34"/>
      <c r="E77" s="34"/>
      <c r="F77" s="31">
        <v>32110</v>
      </c>
      <c r="G77" s="31">
        <v>31255.81</v>
      </c>
    </row>
    <row r="78" spans="1:7" x14ac:dyDescent="0.25">
      <c r="A78" s="30" t="s">
        <v>19</v>
      </c>
      <c r="B78" s="30" t="s">
        <v>19</v>
      </c>
      <c r="C78" s="34" t="s">
        <v>99</v>
      </c>
      <c r="D78" s="34"/>
      <c r="E78" s="34"/>
      <c r="F78" s="31">
        <v>682455</v>
      </c>
      <c r="G78" s="31">
        <v>691576.3</v>
      </c>
    </row>
    <row r="79" spans="1:7" x14ac:dyDescent="0.25">
      <c r="A79" s="30" t="s">
        <v>19</v>
      </c>
      <c r="B79" s="30" t="s">
        <v>98</v>
      </c>
      <c r="C79" s="34" t="s">
        <v>97</v>
      </c>
      <c r="D79" s="34"/>
      <c r="E79" s="34"/>
      <c r="F79" s="31">
        <v>45000</v>
      </c>
      <c r="G79" s="31">
        <v>40286.080000000002</v>
      </c>
    </row>
    <row r="80" spans="1:7" x14ac:dyDescent="0.25">
      <c r="A80" s="30" t="s">
        <v>19</v>
      </c>
      <c r="B80" s="30" t="s">
        <v>19</v>
      </c>
      <c r="C80" s="34" t="s">
        <v>96</v>
      </c>
      <c r="D80" s="34"/>
      <c r="E80" s="34"/>
      <c r="F80" s="31">
        <v>128000</v>
      </c>
      <c r="G80" s="31">
        <v>139367.51</v>
      </c>
    </row>
    <row r="81" spans="1:7" x14ac:dyDescent="0.25">
      <c r="A81" s="30" t="s">
        <v>19</v>
      </c>
      <c r="B81" s="30" t="s">
        <v>19</v>
      </c>
      <c r="C81" s="34" t="s">
        <v>95</v>
      </c>
      <c r="D81" s="34"/>
      <c r="E81" s="34"/>
      <c r="F81" s="31">
        <v>33577</v>
      </c>
      <c r="G81" s="31">
        <v>36362.449999999997</v>
      </c>
    </row>
    <row r="82" spans="1:7" x14ac:dyDescent="0.25">
      <c r="A82" s="30" t="s">
        <v>19</v>
      </c>
      <c r="B82" s="30" t="s">
        <v>19</v>
      </c>
      <c r="C82" s="34" t="s">
        <v>94</v>
      </c>
      <c r="D82" s="34"/>
      <c r="E82" s="34"/>
      <c r="F82" s="31">
        <v>206577</v>
      </c>
      <c r="G82" s="31">
        <v>216016.04</v>
      </c>
    </row>
    <row r="83" spans="1:7" x14ac:dyDescent="0.25">
      <c r="A83" s="30" t="s">
        <v>19</v>
      </c>
      <c r="B83" s="30" t="s">
        <v>93</v>
      </c>
      <c r="C83" s="34" t="s">
        <v>92</v>
      </c>
      <c r="D83" s="34"/>
      <c r="E83" s="34"/>
      <c r="F83" s="31">
        <v>17160</v>
      </c>
      <c r="G83" s="31">
        <v>14854.58</v>
      </c>
    </row>
    <row r="84" spans="1:7" x14ac:dyDescent="0.25">
      <c r="A84" s="30" t="s">
        <v>19</v>
      </c>
      <c r="B84" s="30" t="s">
        <v>19</v>
      </c>
      <c r="C84" s="34" t="s">
        <v>91</v>
      </c>
      <c r="D84" s="34"/>
      <c r="E84" s="34"/>
      <c r="F84" s="31">
        <v>17160</v>
      </c>
      <c r="G84" s="31">
        <v>14854.58</v>
      </c>
    </row>
    <row r="85" spans="1:7" x14ac:dyDescent="0.25">
      <c r="A85" s="30" t="s">
        <v>19</v>
      </c>
      <c r="B85" s="30" t="s">
        <v>90</v>
      </c>
      <c r="C85" s="34" t="s">
        <v>89</v>
      </c>
      <c r="D85" s="34"/>
      <c r="E85" s="34"/>
      <c r="F85" s="31">
        <v>623984</v>
      </c>
      <c r="G85" s="31">
        <v>617663.23</v>
      </c>
    </row>
    <row r="86" spans="1:7" x14ac:dyDescent="0.25">
      <c r="A86" s="30" t="s">
        <v>19</v>
      </c>
      <c r="B86" s="30" t="s">
        <v>19</v>
      </c>
      <c r="C86" s="34" t="s">
        <v>88</v>
      </c>
      <c r="D86" s="34"/>
      <c r="E86" s="34"/>
      <c r="F86" s="31">
        <v>286890</v>
      </c>
      <c r="G86" s="31">
        <v>292366.27</v>
      </c>
    </row>
    <row r="87" spans="1:7" x14ac:dyDescent="0.25">
      <c r="A87" s="30" t="s">
        <v>19</v>
      </c>
      <c r="B87" s="30" t="s">
        <v>19</v>
      </c>
      <c r="C87" s="34" t="s">
        <v>87</v>
      </c>
      <c r="D87" s="34"/>
      <c r="E87" s="34"/>
      <c r="F87" s="31">
        <v>355416</v>
      </c>
      <c r="G87" s="31">
        <v>279397.33</v>
      </c>
    </row>
    <row r="88" spans="1:7" x14ac:dyDescent="0.25">
      <c r="A88" s="30" t="s">
        <v>19</v>
      </c>
      <c r="B88" s="30" t="s">
        <v>19</v>
      </c>
      <c r="C88" s="34" t="s">
        <v>86</v>
      </c>
      <c r="D88" s="34"/>
      <c r="E88" s="34"/>
      <c r="F88" s="31">
        <v>67350</v>
      </c>
      <c r="G88" s="31">
        <v>61360.67</v>
      </c>
    </row>
    <row r="89" spans="1:7" x14ac:dyDescent="0.25">
      <c r="A89" s="30" t="s">
        <v>19</v>
      </c>
      <c r="B89" s="30" t="s">
        <v>19</v>
      </c>
      <c r="C89" s="34" t="s">
        <v>85</v>
      </c>
      <c r="D89" s="34"/>
      <c r="E89" s="34"/>
      <c r="F89" s="31">
        <v>788782</v>
      </c>
      <c r="G89" s="31">
        <v>766705.52</v>
      </c>
    </row>
    <row r="90" spans="1:7" x14ac:dyDescent="0.25">
      <c r="A90" s="30" t="s">
        <v>19</v>
      </c>
      <c r="B90" s="30" t="s">
        <v>19</v>
      </c>
      <c r="C90" s="34" t="s">
        <v>84</v>
      </c>
      <c r="D90" s="34"/>
      <c r="E90" s="34"/>
      <c r="F90" s="31">
        <v>618598</v>
      </c>
      <c r="G90" s="31">
        <v>585918.38</v>
      </c>
    </row>
    <row r="91" spans="1:7" x14ac:dyDescent="0.25">
      <c r="A91" s="30" t="s">
        <v>19</v>
      </c>
      <c r="B91" s="30" t="s">
        <v>19</v>
      </c>
      <c r="C91" s="34" t="s">
        <v>83</v>
      </c>
      <c r="D91" s="34"/>
      <c r="E91" s="34"/>
      <c r="F91" s="31">
        <v>402931</v>
      </c>
      <c r="G91" s="31">
        <v>373748.98</v>
      </c>
    </row>
    <row r="92" spans="1:7" x14ac:dyDescent="0.25">
      <c r="A92" s="30" t="s">
        <v>19</v>
      </c>
      <c r="B92" s="30" t="s">
        <v>19</v>
      </c>
      <c r="C92" s="34" t="s">
        <v>82</v>
      </c>
      <c r="D92" s="34"/>
      <c r="E92" s="34"/>
      <c r="F92" s="31">
        <v>80864</v>
      </c>
      <c r="G92" s="31">
        <v>80864</v>
      </c>
    </row>
    <row r="93" spans="1:7" x14ac:dyDescent="0.25">
      <c r="A93" s="30" t="s">
        <v>19</v>
      </c>
      <c r="B93" s="30" t="s">
        <v>19</v>
      </c>
      <c r="C93" s="34" t="s">
        <v>81</v>
      </c>
      <c r="D93" s="34"/>
      <c r="E93" s="34"/>
      <c r="F93" s="31">
        <v>10000</v>
      </c>
      <c r="G93" s="31">
        <v>10000</v>
      </c>
    </row>
    <row r="94" spans="1:7" x14ac:dyDescent="0.25">
      <c r="A94" s="30" t="s">
        <v>19</v>
      </c>
      <c r="B94" s="30" t="s">
        <v>19</v>
      </c>
      <c r="C94" s="34" t="s">
        <v>80</v>
      </c>
      <c r="D94" s="34"/>
      <c r="E94" s="34"/>
      <c r="F94" s="31">
        <v>0</v>
      </c>
      <c r="G94" s="31">
        <v>0</v>
      </c>
    </row>
    <row r="95" spans="1:7" x14ac:dyDescent="0.25">
      <c r="A95" s="30" t="s">
        <v>19</v>
      </c>
      <c r="B95" s="30" t="s">
        <v>19</v>
      </c>
      <c r="C95" s="34" t="s">
        <v>79</v>
      </c>
      <c r="D95" s="34"/>
      <c r="E95" s="34"/>
      <c r="F95" s="31">
        <v>42000</v>
      </c>
      <c r="G95" s="31">
        <v>36598.14</v>
      </c>
    </row>
    <row r="96" spans="1:7" x14ac:dyDescent="0.25">
      <c r="A96" s="30" t="s">
        <v>19</v>
      </c>
      <c r="B96" s="30" t="s">
        <v>19</v>
      </c>
      <c r="C96" s="34" t="s">
        <v>78</v>
      </c>
      <c r="D96" s="34"/>
      <c r="E96" s="34"/>
      <c r="F96" s="31">
        <v>3276815</v>
      </c>
      <c r="G96" s="31">
        <v>3104622.52</v>
      </c>
    </row>
    <row r="97" spans="1:7" x14ac:dyDescent="0.25">
      <c r="A97" s="30" t="s">
        <v>19</v>
      </c>
      <c r="B97" s="30" t="s">
        <v>77</v>
      </c>
      <c r="C97" s="34" t="s">
        <v>76</v>
      </c>
      <c r="D97" s="34"/>
      <c r="E97" s="34"/>
      <c r="F97" s="31">
        <v>5660104</v>
      </c>
      <c r="G97" s="31">
        <v>5360972.1399999997</v>
      </c>
    </row>
    <row r="98" spans="1:7" x14ac:dyDescent="0.25">
      <c r="A98" s="30" t="s">
        <v>19</v>
      </c>
      <c r="B98" s="30" t="s">
        <v>19</v>
      </c>
      <c r="C98" s="34" t="s">
        <v>75</v>
      </c>
      <c r="D98" s="34"/>
      <c r="E98" s="34"/>
      <c r="F98" s="31">
        <v>0</v>
      </c>
      <c r="G98" s="31">
        <v>0</v>
      </c>
    </row>
    <row r="99" spans="1:7" x14ac:dyDescent="0.25">
      <c r="A99" s="30" t="s">
        <v>19</v>
      </c>
      <c r="B99" s="30" t="s">
        <v>19</v>
      </c>
      <c r="C99" s="34" t="s">
        <v>74</v>
      </c>
      <c r="D99" s="34"/>
      <c r="E99" s="34"/>
      <c r="F99" s="31">
        <v>8751784</v>
      </c>
      <c r="G99" s="31">
        <v>8438611.3900000006</v>
      </c>
    </row>
    <row r="100" spans="1:7" x14ac:dyDescent="0.25">
      <c r="A100" s="30" t="s">
        <v>19</v>
      </c>
      <c r="B100" s="30" t="s">
        <v>19</v>
      </c>
      <c r="C100" s="34" t="s">
        <v>73</v>
      </c>
      <c r="D100" s="34"/>
      <c r="E100" s="34"/>
      <c r="F100" s="31">
        <v>699450</v>
      </c>
      <c r="G100" s="31">
        <v>693877.57</v>
      </c>
    </row>
    <row r="101" spans="1:7" x14ac:dyDescent="0.25">
      <c r="A101" s="30" t="s">
        <v>19</v>
      </c>
      <c r="B101" s="30" t="s">
        <v>19</v>
      </c>
      <c r="C101" s="34" t="s">
        <v>72</v>
      </c>
      <c r="D101" s="34"/>
      <c r="E101" s="34"/>
      <c r="F101" s="31">
        <v>764998</v>
      </c>
      <c r="G101" s="31">
        <v>719690.62</v>
      </c>
    </row>
    <row r="102" spans="1:7" x14ac:dyDescent="0.25">
      <c r="A102" s="30" t="s">
        <v>19</v>
      </c>
      <c r="B102" s="30" t="s">
        <v>19</v>
      </c>
      <c r="C102" s="34" t="s">
        <v>71</v>
      </c>
      <c r="D102" s="34"/>
      <c r="E102" s="34"/>
      <c r="F102" s="31">
        <v>561000</v>
      </c>
      <c r="G102" s="31">
        <v>556924.15</v>
      </c>
    </row>
    <row r="103" spans="1:7" x14ac:dyDescent="0.25">
      <c r="A103" s="30" t="s">
        <v>19</v>
      </c>
      <c r="B103" s="30" t="s">
        <v>19</v>
      </c>
      <c r="C103" s="34" t="s">
        <v>70</v>
      </c>
      <c r="D103" s="34"/>
      <c r="E103" s="34"/>
      <c r="F103" s="31">
        <v>4000</v>
      </c>
      <c r="G103" s="31">
        <v>1996.91</v>
      </c>
    </row>
    <row r="104" spans="1:7" x14ac:dyDescent="0.25">
      <c r="A104" s="30" t="s">
        <v>19</v>
      </c>
      <c r="B104" s="30" t="s">
        <v>19</v>
      </c>
      <c r="C104" s="34" t="s">
        <v>69</v>
      </c>
      <c r="D104" s="34"/>
      <c r="E104" s="34"/>
      <c r="F104" s="31">
        <v>21024</v>
      </c>
      <c r="G104" s="31">
        <v>15411.37</v>
      </c>
    </row>
    <row r="105" spans="1:7" x14ac:dyDescent="0.25">
      <c r="A105" s="30" t="s">
        <v>19</v>
      </c>
      <c r="B105" s="30" t="s">
        <v>19</v>
      </c>
      <c r="C105" s="34" t="s">
        <v>68</v>
      </c>
      <c r="D105" s="34"/>
      <c r="E105" s="34"/>
      <c r="F105" s="31">
        <v>262565</v>
      </c>
      <c r="G105" s="31">
        <v>235877.98</v>
      </c>
    </row>
    <row r="106" spans="1:7" x14ac:dyDescent="0.25">
      <c r="A106" s="30" t="s">
        <v>19</v>
      </c>
      <c r="B106" s="30" t="s">
        <v>19</v>
      </c>
      <c r="C106" s="34" t="s">
        <v>67</v>
      </c>
      <c r="D106" s="34"/>
      <c r="E106" s="34"/>
      <c r="F106" s="31">
        <v>16724925</v>
      </c>
      <c r="G106" s="31">
        <v>16023362.130000001</v>
      </c>
    </row>
    <row r="107" spans="1:7" x14ac:dyDescent="0.25">
      <c r="A107" s="30" t="s">
        <v>19</v>
      </c>
      <c r="B107" s="30" t="s">
        <v>66</v>
      </c>
      <c r="C107" s="34" t="s">
        <v>65</v>
      </c>
      <c r="D107" s="34"/>
      <c r="E107" s="34"/>
      <c r="F107" s="31">
        <v>0</v>
      </c>
      <c r="G107" s="31">
        <v>0</v>
      </c>
    </row>
    <row r="108" spans="1:7" x14ac:dyDescent="0.25">
      <c r="A108" s="30" t="s">
        <v>19</v>
      </c>
      <c r="B108" s="30" t="s">
        <v>19</v>
      </c>
      <c r="C108" s="34" t="s">
        <v>64</v>
      </c>
      <c r="D108" s="34"/>
      <c r="E108" s="34"/>
      <c r="F108" s="31">
        <v>683004</v>
      </c>
      <c r="G108" s="31">
        <v>643022.43000000005</v>
      </c>
    </row>
    <row r="109" spans="1:7" x14ac:dyDescent="0.25">
      <c r="A109" s="30" t="s">
        <v>19</v>
      </c>
      <c r="B109" s="30" t="s">
        <v>19</v>
      </c>
      <c r="C109" s="34" t="s">
        <v>63</v>
      </c>
      <c r="D109" s="34"/>
      <c r="E109" s="34"/>
      <c r="F109" s="31">
        <v>69500</v>
      </c>
      <c r="G109" s="31">
        <v>48701.05</v>
      </c>
    </row>
    <row r="110" spans="1:7" x14ac:dyDescent="0.25">
      <c r="A110" s="30" t="s">
        <v>19</v>
      </c>
      <c r="B110" s="30" t="s">
        <v>19</v>
      </c>
      <c r="C110" s="34" t="s">
        <v>62</v>
      </c>
      <c r="D110" s="34"/>
      <c r="E110" s="34"/>
      <c r="F110" s="31">
        <v>0</v>
      </c>
      <c r="G110" s="31">
        <v>0</v>
      </c>
    </row>
    <row r="111" spans="1:7" x14ac:dyDescent="0.25">
      <c r="A111" s="30" t="s">
        <v>19</v>
      </c>
      <c r="B111" s="30" t="s">
        <v>19</v>
      </c>
      <c r="C111" s="34" t="s">
        <v>61</v>
      </c>
      <c r="D111" s="34"/>
      <c r="E111" s="34"/>
      <c r="F111" s="31">
        <v>25500</v>
      </c>
      <c r="G111" s="31">
        <v>23621.4</v>
      </c>
    </row>
    <row r="112" spans="1:7" x14ac:dyDescent="0.25">
      <c r="A112" s="30" t="s">
        <v>19</v>
      </c>
      <c r="B112" s="30" t="s">
        <v>19</v>
      </c>
      <c r="C112" s="34" t="s">
        <v>60</v>
      </c>
      <c r="D112" s="34"/>
      <c r="E112" s="34"/>
      <c r="F112" s="31">
        <v>0</v>
      </c>
      <c r="G112" s="31">
        <v>0</v>
      </c>
    </row>
    <row r="113" spans="1:7" x14ac:dyDescent="0.25">
      <c r="A113" s="30" t="s">
        <v>19</v>
      </c>
      <c r="B113" s="30" t="s">
        <v>19</v>
      </c>
      <c r="C113" s="34" t="s">
        <v>59</v>
      </c>
      <c r="D113" s="34"/>
      <c r="E113" s="34"/>
      <c r="F113" s="31">
        <v>24100</v>
      </c>
      <c r="G113" s="31">
        <v>31053.65</v>
      </c>
    </row>
    <row r="114" spans="1:7" x14ac:dyDescent="0.25">
      <c r="A114" s="30" t="s">
        <v>19</v>
      </c>
      <c r="B114" s="30" t="s">
        <v>19</v>
      </c>
      <c r="C114" s="34" t="s">
        <v>58</v>
      </c>
      <c r="D114" s="34"/>
      <c r="E114" s="34"/>
      <c r="F114" s="31">
        <v>50000</v>
      </c>
      <c r="G114" s="31">
        <v>49127.62</v>
      </c>
    </row>
    <row r="115" spans="1:7" x14ac:dyDescent="0.25">
      <c r="A115" s="30" t="s">
        <v>19</v>
      </c>
      <c r="B115" s="30" t="s">
        <v>19</v>
      </c>
      <c r="C115" s="34" t="s">
        <v>57</v>
      </c>
      <c r="D115" s="34"/>
      <c r="E115" s="34"/>
      <c r="F115" s="31">
        <v>505000</v>
      </c>
      <c r="G115" s="31">
        <v>515830.14</v>
      </c>
    </row>
    <row r="116" spans="1:7" x14ac:dyDescent="0.25">
      <c r="A116" s="30" t="s">
        <v>19</v>
      </c>
      <c r="B116" s="30" t="s">
        <v>19</v>
      </c>
      <c r="C116" s="34" t="s">
        <v>56</v>
      </c>
      <c r="D116" s="34"/>
      <c r="E116" s="34"/>
      <c r="F116" s="31">
        <v>334589</v>
      </c>
      <c r="G116" s="31">
        <v>321861.83</v>
      </c>
    </row>
    <row r="117" spans="1:7" x14ac:dyDescent="0.25">
      <c r="A117" s="30" t="s">
        <v>19</v>
      </c>
      <c r="B117" s="30" t="s">
        <v>19</v>
      </c>
      <c r="C117" s="34" t="s">
        <v>55</v>
      </c>
      <c r="D117" s="34"/>
      <c r="E117" s="34"/>
      <c r="F117" s="31">
        <v>225247</v>
      </c>
      <c r="G117" s="31">
        <v>220760.44</v>
      </c>
    </row>
    <row r="118" spans="1:7" x14ac:dyDescent="0.25">
      <c r="A118" s="30" t="s">
        <v>19</v>
      </c>
      <c r="B118" s="30" t="s">
        <v>19</v>
      </c>
      <c r="C118" s="34" t="s">
        <v>54</v>
      </c>
      <c r="D118" s="34"/>
      <c r="E118" s="34"/>
      <c r="F118" s="31">
        <v>92000</v>
      </c>
      <c r="G118" s="31">
        <v>81156</v>
      </c>
    </row>
    <row r="119" spans="1:7" x14ac:dyDescent="0.25">
      <c r="A119" s="30" t="s">
        <v>19</v>
      </c>
      <c r="B119" s="30" t="s">
        <v>19</v>
      </c>
      <c r="C119" s="34" t="s">
        <v>53</v>
      </c>
      <c r="D119" s="34"/>
      <c r="E119" s="34"/>
      <c r="F119" s="31">
        <v>130000</v>
      </c>
      <c r="G119" s="31">
        <v>119753.23</v>
      </c>
    </row>
    <row r="120" spans="1:7" x14ac:dyDescent="0.25">
      <c r="A120" s="30" t="s">
        <v>19</v>
      </c>
      <c r="B120" s="30" t="s">
        <v>19</v>
      </c>
      <c r="C120" s="34" t="s">
        <v>52</v>
      </c>
      <c r="D120" s="34"/>
      <c r="E120" s="34"/>
      <c r="F120" s="31">
        <v>14000</v>
      </c>
      <c r="G120" s="31">
        <v>15245</v>
      </c>
    </row>
    <row r="121" spans="1:7" x14ac:dyDescent="0.25">
      <c r="A121" s="30" t="s">
        <v>19</v>
      </c>
      <c r="B121" s="30" t="s">
        <v>19</v>
      </c>
      <c r="C121" s="34" t="s">
        <v>51</v>
      </c>
      <c r="D121" s="34"/>
      <c r="E121" s="34"/>
      <c r="F121" s="31">
        <v>205350</v>
      </c>
      <c r="G121" s="31">
        <v>206232.09</v>
      </c>
    </row>
    <row r="122" spans="1:7" x14ac:dyDescent="0.25">
      <c r="A122" s="30" t="s">
        <v>19</v>
      </c>
      <c r="B122" s="30" t="s">
        <v>19</v>
      </c>
      <c r="C122" s="34" t="s">
        <v>50</v>
      </c>
      <c r="D122" s="34"/>
      <c r="E122" s="34"/>
      <c r="F122" s="31">
        <v>140308</v>
      </c>
      <c r="G122" s="31">
        <v>150010.89000000001</v>
      </c>
    </row>
    <row r="123" spans="1:7" x14ac:dyDescent="0.25">
      <c r="A123" s="30" t="s">
        <v>19</v>
      </c>
      <c r="B123" s="30" t="s">
        <v>19</v>
      </c>
      <c r="C123" s="34" t="s">
        <v>49</v>
      </c>
      <c r="D123" s="34"/>
      <c r="E123" s="34"/>
      <c r="F123" s="31">
        <v>28735</v>
      </c>
      <c r="G123" s="31">
        <v>23454.5</v>
      </c>
    </row>
    <row r="124" spans="1:7" x14ac:dyDescent="0.25">
      <c r="A124" s="30" t="s">
        <v>19</v>
      </c>
      <c r="B124" s="30" t="s">
        <v>19</v>
      </c>
      <c r="C124" s="34" t="s">
        <v>48</v>
      </c>
      <c r="D124" s="34"/>
      <c r="E124" s="34"/>
      <c r="F124" s="31">
        <v>1500</v>
      </c>
      <c r="G124" s="31">
        <v>1050</v>
      </c>
    </row>
    <row r="125" spans="1:7" x14ac:dyDescent="0.25">
      <c r="A125" s="30" t="s">
        <v>19</v>
      </c>
      <c r="B125" s="30" t="s">
        <v>19</v>
      </c>
      <c r="C125" s="34" t="s">
        <v>47</v>
      </c>
      <c r="D125" s="34"/>
      <c r="E125" s="34"/>
      <c r="F125" s="31">
        <v>315241</v>
      </c>
      <c r="G125" s="31">
        <v>292030.17</v>
      </c>
    </row>
    <row r="126" spans="1:7" x14ac:dyDescent="0.25">
      <c r="A126" s="30" t="s">
        <v>19</v>
      </c>
      <c r="B126" s="30" t="s">
        <v>19</v>
      </c>
      <c r="C126" s="34" t="s">
        <v>46</v>
      </c>
      <c r="D126" s="34"/>
      <c r="E126" s="34"/>
      <c r="F126" s="31">
        <v>2844074</v>
      </c>
      <c r="G126" s="31">
        <v>2742910.44</v>
      </c>
    </row>
    <row r="127" spans="1:7" x14ac:dyDescent="0.25">
      <c r="A127" s="30" t="s">
        <v>19</v>
      </c>
      <c r="B127" s="34" t="s">
        <v>45</v>
      </c>
      <c r="C127" s="34"/>
      <c r="D127" s="34"/>
      <c r="E127" s="34"/>
      <c r="F127" s="31">
        <v>31363450</v>
      </c>
      <c r="G127" s="31">
        <v>30176533.84</v>
      </c>
    </row>
    <row r="128" spans="1:7" x14ac:dyDescent="0.25">
      <c r="A128" s="30" t="s">
        <v>44</v>
      </c>
      <c r="B128" s="30" t="s">
        <v>43</v>
      </c>
      <c r="C128" s="34" t="s">
        <v>41</v>
      </c>
      <c r="D128" s="34"/>
      <c r="E128" s="34"/>
      <c r="F128" s="31">
        <v>10005526.720000001</v>
      </c>
      <c r="G128" s="31">
        <v>10113811.689999999</v>
      </c>
    </row>
    <row r="129" spans="1:7" x14ac:dyDescent="0.25">
      <c r="A129" s="30" t="s">
        <v>19</v>
      </c>
      <c r="B129" s="30" t="s">
        <v>19</v>
      </c>
      <c r="C129" s="34" t="s">
        <v>40</v>
      </c>
      <c r="D129" s="34"/>
      <c r="E129" s="34"/>
      <c r="F129" s="31">
        <v>0</v>
      </c>
      <c r="G129" s="31">
        <v>0</v>
      </c>
    </row>
    <row r="130" spans="1:7" x14ac:dyDescent="0.25">
      <c r="A130" s="30" t="s">
        <v>19</v>
      </c>
      <c r="B130" s="30" t="s">
        <v>19</v>
      </c>
      <c r="C130" s="34" t="s">
        <v>39</v>
      </c>
      <c r="D130" s="34"/>
      <c r="E130" s="34"/>
      <c r="F130" s="31">
        <v>2730902.5</v>
      </c>
      <c r="G130" s="31">
        <v>2730902.5</v>
      </c>
    </row>
    <row r="131" spans="1:7" x14ac:dyDescent="0.25">
      <c r="A131" s="30" t="s">
        <v>19</v>
      </c>
      <c r="B131" s="30" t="s">
        <v>42</v>
      </c>
      <c r="C131" s="34" t="s">
        <v>41</v>
      </c>
      <c r="D131" s="34"/>
      <c r="E131" s="34"/>
      <c r="F131" s="31">
        <v>13282678.720000001</v>
      </c>
      <c r="G131" s="31">
        <v>13420404.23</v>
      </c>
    </row>
    <row r="132" spans="1:7" x14ac:dyDescent="0.25">
      <c r="A132" s="30" t="s">
        <v>19</v>
      </c>
      <c r="B132" s="30" t="s">
        <v>19</v>
      </c>
      <c r="C132" s="34" t="s">
        <v>39</v>
      </c>
      <c r="D132" s="34"/>
      <c r="E132" s="34"/>
      <c r="F132" s="31">
        <v>1618087.5</v>
      </c>
      <c r="G132" s="31">
        <v>2911012.11</v>
      </c>
    </row>
    <row r="133" spans="1:7" x14ac:dyDescent="0.25">
      <c r="A133" s="34" t="s">
        <v>38</v>
      </c>
      <c r="B133" s="34"/>
      <c r="C133" s="34"/>
      <c r="D133" s="34"/>
      <c r="E133" s="34"/>
      <c r="F133" s="31">
        <v>0</v>
      </c>
      <c r="G133" s="31">
        <v>0</v>
      </c>
    </row>
    <row r="134" spans="1:7" x14ac:dyDescent="0.25">
      <c r="A134" s="34" t="s">
        <v>37</v>
      </c>
      <c r="B134" s="34"/>
      <c r="C134" s="34"/>
      <c r="D134" s="34"/>
      <c r="E134" s="34"/>
      <c r="F134" s="31">
        <v>0</v>
      </c>
      <c r="G134" s="31">
        <v>0</v>
      </c>
    </row>
    <row r="135" spans="1:7" x14ac:dyDescent="0.25">
      <c r="A135" s="34" t="s">
        <v>36</v>
      </c>
      <c r="B135" s="34"/>
      <c r="C135" s="34"/>
      <c r="D135" s="34"/>
      <c r="E135" s="34"/>
      <c r="F135" s="31">
        <v>0</v>
      </c>
      <c r="G135" s="31">
        <v>0</v>
      </c>
    </row>
  </sheetData>
  <mergeCells count="131">
    <mergeCell ref="A59:G59"/>
    <mergeCell ref="B127:E127"/>
    <mergeCell ref="C128:E128"/>
    <mergeCell ref="C129:E129"/>
    <mergeCell ref="A135:E135"/>
    <mergeCell ref="C130:E130"/>
    <mergeCell ref="C131:E131"/>
    <mergeCell ref="C132:E132"/>
    <mergeCell ref="A133:E133"/>
    <mergeCell ref="A134:E134"/>
    <mergeCell ref="C121:E121"/>
    <mergeCell ref="C122:E122"/>
    <mergeCell ref="C123:E123"/>
    <mergeCell ref="C124:E124"/>
    <mergeCell ref="C125:E125"/>
    <mergeCell ref="C126:E126"/>
    <mergeCell ref="C114:E114"/>
    <mergeCell ref="C115:E115"/>
    <mergeCell ref="C116:E116"/>
    <mergeCell ref="C117:E117"/>
    <mergeCell ref="C118:E118"/>
    <mergeCell ref="C119:E119"/>
    <mergeCell ref="C120:E120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01:E101"/>
    <mergeCell ref="C102:E102"/>
    <mergeCell ref="C103:E103"/>
    <mergeCell ref="C104:E104"/>
    <mergeCell ref="C94:E94"/>
    <mergeCell ref="C95:E95"/>
    <mergeCell ref="C96:E96"/>
    <mergeCell ref="C97:E97"/>
    <mergeCell ref="C98:E98"/>
    <mergeCell ref="C99:E99"/>
    <mergeCell ref="C100:E100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79:E79"/>
    <mergeCell ref="C80:E80"/>
    <mergeCell ref="C81:E81"/>
    <mergeCell ref="C82:E82"/>
    <mergeCell ref="C83:E83"/>
    <mergeCell ref="C84:E84"/>
    <mergeCell ref="C74:E74"/>
    <mergeCell ref="C75:E75"/>
    <mergeCell ref="C76:E76"/>
    <mergeCell ref="C77:E77"/>
    <mergeCell ref="C78:E78"/>
    <mergeCell ref="C70:E70"/>
    <mergeCell ref="C71:E71"/>
    <mergeCell ref="C72:E72"/>
    <mergeCell ref="C73:E73"/>
    <mergeCell ref="C68:E68"/>
    <mergeCell ref="C69:E69"/>
    <mergeCell ref="C60:E60"/>
    <mergeCell ref="C61:E61"/>
    <mergeCell ref="C62:E62"/>
    <mergeCell ref="C63:E63"/>
    <mergeCell ref="C64:E64"/>
    <mergeCell ref="C65:E65"/>
    <mergeCell ref="C66:E66"/>
    <mergeCell ref="B67:E67"/>
    <mergeCell ref="B50:E50"/>
    <mergeCell ref="B51:E51"/>
    <mergeCell ref="B52:E52"/>
    <mergeCell ref="A53:E53"/>
    <mergeCell ref="B54:E54"/>
    <mergeCell ref="B55:E55"/>
    <mergeCell ref="B56:E56"/>
    <mergeCell ref="A57:E57"/>
    <mergeCell ref="A58:E58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C32:E32"/>
    <mergeCell ref="C33:E33"/>
    <mergeCell ref="C34:E34"/>
    <mergeCell ref="C35:E35"/>
    <mergeCell ref="C36:E36"/>
    <mergeCell ref="C37:E37"/>
    <mergeCell ref="B38:E38"/>
    <mergeCell ref="A39:E39"/>
    <mergeCell ref="B40:E40"/>
    <mergeCell ref="C23:E23"/>
    <mergeCell ref="C24:E24"/>
    <mergeCell ref="C25:E25"/>
    <mergeCell ref="C26:E26"/>
    <mergeCell ref="C27:E27"/>
    <mergeCell ref="B28:E28"/>
    <mergeCell ref="C29:E29"/>
    <mergeCell ref="C30:E30"/>
    <mergeCell ref="C31:E31"/>
    <mergeCell ref="C14:E14"/>
    <mergeCell ref="B15:E15"/>
    <mergeCell ref="C16:E16"/>
    <mergeCell ref="C17:E17"/>
    <mergeCell ref="C18:E18"/>
    <mergeCell ref="C19:E19"/>
    <mergeCell ref="C20:E20"/>
    <mergeCell ref="C21:E21"/>
    <mergeCell ref="C22:E22"/>
    <mergeCell ref="A4:G4"/>
    <mergeCell ref="A1:G1"/>
    <mergeCell ref="A7:E7"/>
    <mergeCell ref="C8:E8"/>
    <mergeCell ref="C9:E9"/>
    <mergeCell ref="C10:E10"/>
    <mergeCell ref="C11:E11"/>
    <mergeCell ref="C12:E12"/>
    <mergeCell ref="C13:E13"/>
  </mergeCells>
  <pageMargins left="0.75" right="0.75" top="1" bottom="1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05ed5d-819d-4c79-a794-f49efa6be585">
      <Terms xmlns="http://schemas.microsoft.com/office/infopath/2007/PartnerControls"/>
    </lcf76f155ced4ddcb4097134ff3c332f>
    <TaxCatchAll xmlns="1904956e-460c-4099-ade7-ff1dd864b4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2CC7C234624241B36391E2C8F73423" ma:contentTypeVersion="19" ma:contentTypeDescription="Create a new document." ma:contentTypeScope="" ma:versionID="5aee5d6c1edb281f7c0a3aaba405a3d8">
  <xsd:schema xmlns:xsd="http://www.w3.org/2001/XMLSchema" xmlns:xs="http://www.w3.org/2001/XMLSchema" xmlns:p="http://schemas.microsoft.com/office/2006/metadata/properties" xmlns:ns2="1904956e-460c-4099-ade7-ff1dd864b414" xmlns:ns3="df05ed5d-819d-4c79-a794-f49efa6be585" targetNamespace="http://schemas.microsoft.com/office/2006/metadata/properties" ma:root="true" ma:fieldsID="b13403d271721a49c7a2443058a13944" ns2:_="" ns3:_="">
    <xsd:import namespace="1904956e-460c-4099-ade7-ff1dd864b414"/>
    <xsd:import namespace="df05ed5d-819d-4c79-a794-f49efa6be5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4956e-460c-4099-ade7-ff1dd864b4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649ec7-b029-42d7-8eda-238ee2c68ea4}" ma:internalName="TaxCatchAll" ma:showField="CatchAllData" ma:web="1904956e-460c-4099-ade7-ff1dd864b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5ed5d-819d-4c79-a794-f49efa6be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62d40fb-1d24-49e6-8941-27dbfb67f3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E539E8-7F09-4639-A252-35DC1D816C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3B9017-9944-44BF-BA44-3E03C2AC3677}">
  <ds:schemaRefs>
    <ds:schemaRef ds:uri="http://schemas.microsoft.com/office/2006/metadata/properties"/>
    <ds:schemaRef ds:uri="http://schemas.microsoft.com/office/infopath/2007/PartnerControls"/>
    <ds:schemaRef ds:uri="df05ed5d-819d-4c79-a794-f49efa6be585"/>
    <ds:schemaRef ds:uri="1904956e-460c-4099-ade7-ff1dd864b414"/>
  </ds:schemaRefs>
</ds:datastoreItem>
</file>

<file path=customXml/itemProps3.xml><?xml version="1.0" encoding="utf-8"?>
<ds:datastoreItem xmlns:ds="http://schemas.openxmlformats.org/officeDocument/2006/customXml" ds:itemID="{0366BBD2-90ED-4D1C-8E55-CFC421C22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04956e-460c-4099-ade7-ff1dd864b414"/>
    <ds:schemaRef ds:uri="df05ed5d-819d-4c79-a794-f49efa6be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Koondtabel</vt:lpstr>
      <vt:lpstr>Eelarvearuanne 12 kuud 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2024-08-30T09:44:11Z</dcterms:created>
  <dcterms:modified xsi:type="dcterms:W3CDTF">2026-06-12T12:15:34Z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0x0101001A2CC7C234624241B36391E2C8F73423</vt:lpwstr>
  </property>
</Properties>
</file>